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1580" windowHeight="9405" tabRatio="911" firstSheet="1" activeTab="6"/>
  </bookViews>
  <sheets>
    <sheet name="اطلاعات متره سمنت برد" sheetId="26" r:id="rId1"/>
    <sheet name="نیاز  سمنت برد در بازه زمانی1 " sheetId="22" r:id="rId2"/>
    <sheet name="نیاز  سمنت برد در بازه زمان (2)" sheetId="30" r:id="rId3"/>
    <sheet name="نیاز  سمنت برد در بازه زمان (3)" sheetId="32" r:id="rId4"/>
    <sheet name="A1" sheetId="29" r:id="rId5"/>
    <sheet name="A2" sheetId="14" r:id="rId6"/>
    <sheet name="سمنت برد داخلی و خارجی" sheetId="31" r:id="rId7"/>
  </sheets>
  <definedNames>
    <definedName name="_xlnm._FilterDatabase" localSheetId="4" hidden="1">'A1'!$A$2:$H$22</definedName>
    <definedName name="_xlnm._FilterDatabase" localSheetId="5" hidden="1">'A2'!$A$2:$H$22</definedName>
    <definedName name="_xlnm.Print_Area" localSheetId="0">'اطلاعات متره سمنت برد'!$A$1:$F$16</definedName>
    <definedName name="_xlnm.Print_Area" localSheetId="6">'سمنت برد داخلی و خارجی'!$A$1:$K$10</definedName>
  </definedNames>
  <calcPr calcId="125725"/>
</workbook>
</file>

<file path=xl/calcChain.xml><?xml version="1.0" encoding="utf-8"?>
<calcChain xmlns="http://schemas.openxmlformats.org/spreadsheetml/2006/main">
  <c r="K19" i="32"/>
  <c r="I19"/>
  <c r="G19"/>
  <c r="E19"/>
  <c r="C19"/>
  <c r="K9"/>
  <c r="I9"/>
  <c r="G9"/>
  <c r="E9"/>
  <c r="C9"/>
  <c r="J13" i="31" l="1"/>
  <c r="J12"/>
  <c r="J11"/>
  <c r="J10"/>
  <c r="G10"/>
  <c r="J9"/>
  <c r="J8"/>
  <c r="J7"/>
  <c r="G7"/>
  <c r="J6"/>
  <c r="J5"/>
  <c r="K9" i="30" l="1"/>
  <c r="I9"/>
  <c r="G9"/>
  <c r="E9"/>
  <c r="C9"/>
  <c r="K9" i="22"/>
  <c r="I9"/>
  <c r="G9"/>
  <c r="E9"/>
  <c r="C9"/>
  <c r="F14" i="26"/>
  <c r="F13"/>
  <c r="F12"/>
  <c r="F11"/>
  <c r="F10"/>
  <c r="F9"/>
  <c r="F8"/>
  <c r="F7"/>
  <c r="F6"/>
  <c r="F5"/>
  <c r="F4"/>
  <c r="F3"/>
  <c r="F15" s="1"/>
  <c r="L11" i="30" l="1"/>
  <c r="L11" i="22"/>
  <c r="L10"/>
  <c r="L10" i="30"/>
</calcChain>
</file>

<file path=xl/sharedStrings.xml><?xml version="1.0" encoding="utf-8"?>
<sst xmlns="http://schemas.openxmlformats.org/spreadsheetml/2006/main" count="314" uniqueCount="124">
  <si>
    <t>طبقه اول</t>
  </si>
  <si>
    <t>طبقه دوم</t>
  </si>
  <si>
    <t>طبقه سوم</t>
  </si>
  <si>
    <t>طبقه چهارم</t>
  </si>
  <si>
    <t>طبقه پنجم</t>
  </si>
  <si>
    <t>ردیف</t>
  </si>
  <si>
    <t>A1</t>
  </si>
  <si>
    <t>A2</t>
  </si>
  <si>
    <t>بلوک</t>
  </si>
  <si>
    <t>A3</t>
  </si>
  <si>
    <t>A4</t>
  </si>
  <si>
    <t>B1</t>
  </si>
  <si>
    <t>B2</t>
  </si>
  <si>
    <t>B3</t>
  </si>
  <si>
    <t>C1</t>
  </si>
  <si>
    <t>C2</t>
  </si>
  <si>
    <t>C3</t>
  </si>
  <si>
    <t>C4</t>
  </si>
  <si>
    <t>C5</t>
  </si>
  <si>
    <t>شروع</t>
  </si>
  <si>
    <t>پایان</t>
  </si>
  <si>
    <t>نام بلوک</t>
  </si>
  <si>
    <t>آیتم</t>
  </si>
  <si>
    <t>اکیپ</t>
  </si>
  <si>
    <t>نفرات هر اکیپ</t>
  </si>
  <si>
    <t>مدت زمان</t>
  </si>
  <si>
    <t>89/07/22</t>
  </si>
  <si>
    <t>89/07/23</t>
  </si>
  <si>
    <t>89/08/10</t>
  </si>
  <si>
    <t>89/08/11</t>
  </si>
  <si>
    <t>89/08/18</t>
  </si>
  <si>
    <t>89/08/19</t>
  </si>
  <si>
    <t>89/08/28</t>
  </si>
  <si>
    <t>89/08/29</t>
  </si>
  <si>
    <t>89/09/06</t>
  </si>
  <si>
    <t>89/09/07</t>
  </si>
  <si>
    <t>89/09/16</t>
  </si>
  <si>
    <t>89/09/17</t>
  </si>
  <si>
    <t>89/09/24</t>
  </si>
  <si>
    <t>89/09/25</t>
  </si>
  <si>
    <t>واحد برنامه ریزی و کنترل پروژه</t>
  </si>
  <si>
    <t>نوع بلوک</t>
  </si>
  <si>
    <t>تعداد طبقات مسکونی</t>
  </si>
  <si>
    <t>7واحدی</t>
  </si>
  <si>
    <t>6واحدی</t>
  </si>
  <si>
    <t>نمای سمنت برد</t>
  </si>
  <si>
    <t>89/07/11</t>
  </si>
  <si>
    <t>89/07/15</t>
  </si>
  <si>
    <t>89/07/29</t>
  </si>
  <si>
    <t>89/08/03</t>
  </si>
  <si>
    <t>89/08/17</t>
  </si>
  <si>
    <t>89/08/21</t>
  </si>
  <si>
    <t>89/09/05</t>
  </si>
  <si>
    <t>89/09/09</t>
  </si>
  <si>
    <t>89/09/23</t>
  </si>
  <si>
    <t>89/09/27</t>
  </si>
  <si>
    <t>89/10/02</t>
  </si>
  <si>
    <t>89/10/03</t>
  </si>
  <si>
    <t>پوشش نهائی دیوار</t>
  </si>
  <si>
    <t>89/09/14</t>
  </si>
  <si>
    <t>89/09/15</t>
  </si>
  <si>
    <t>89/08/26</t>
  </si>
  <si>
    <t>89/08/27</t>
  </si>
  <si>
    <t>89/08/08</t>
  </si>
  <si>
    <t>89/08/09</t>
  </si>
  <si>
    <t>89/07/20</t>
  </si>
  <si>
    <t>89/07/21</t>
  </si>
  <si>
    <t>پوشش سقف</t>
  </si>
  <si>
    <t>89/10/04</t>
  </si>
  <si>
    <t>89/10/05</t>
  </si>
  <si>
    <t>89/08/07</t>
  </si>
  <si>
    <t>89/08/16</t>
  </si>
  <si>
    <t>89/08/25</t>
  </si>
  <si>
    <t>89/09/04</t>
  </si>
  <si>
    <t>89/09/13</t>
  </si>
  <si>
    <t>89/09/22</t>
  </si>
  <si>
    <t>89/10/01</t>
  </si>
  <si>
    <t>89/10/07</t>
  </si>
  <si>
    <t>89/10/12</t>
  </si>
  <si>
    <t>89/10/13</t>
  </si>
  <si>
    <t>89/10/14</t>
  </si>
  <si>
    <t>89/10/15</t>
  </si>
  <si>
    <t>89/10/26</t>
  </si>
  <si>
    <t>89/11/02</t>
  </si>
  <si>
    <t>89/11/07</t>
  </si>
  <si>
    <t>89/11/08</t>
  </si>
  <si>
    <t>89/11/09</t>
  </si>
  <si>
    <t>89/11/10</t>
  </si>
  <si>
    <t>زمانبندی اجرای  پوشش های بلوکهای A1   و A3  و B1  و B3  و  C1 و C3 پروژه 385 واحدی لادن - پرند</t>
  </si>
  <si>
    <t>زمانبندی اجرای  LSF های بلوکهای  A2   و A4  و B2  و C2  و  C4 و C5  پروژه 385 واحدی لادن - پرند</t>
  </si>
  <si>
    <t>نیاز به سمنت برد(نمای خارجی)  برحسب متر مربع در بازه های زمانی مختلف اجرا( A1   و A3  و B1  و B3  و  C1 و C3 )  --- پروژه لادن</t>
  </si>
  <si>
    <t>نمای بیرونی طبقه اول</t>
  </si>
  <si>
    <t>نمای بیرونی طبقه دوم</t>
  </si>
  <si>
    <t>نمای بیرونی طبقه سوم</t>
  </si>
  <si>
    <t>نمای بیرونی طبقه چهارم</t>
  </si>
  <si>
    <t>نمای بیرونی طبقه پنجم</t>
  </si>
  <si>
    <t>برای6 بلوک</t>
  </si>
  <si>
    <t>( A1   و A3  و B1  و B3  و  C1 و C3 )</t>
  </si>
  <si>
    <t>نیاز به سمنت برد(نمای خارجی)  برحسب متر مربع در بازه های زمانی مختلف اجرا( A2   و A4  و B2  و C2  و  C4 و C5 )  --- پروژه لادن</t>
  </si>
  <si>
    <t>(  A2   و A4  و B2  و C2  و  C4 و C5 )</t>
  </si>
  <si>
    <t>جمع کل 6 بلوک(مترمربع)</t>
  </si>
  <si>
    <t>سمنت برد نمای خارجی یک طبقه(M2)</t>
  </si>
  <si>
    <t>سمنت برد نمای خارجی کل بلوک(M2)</t>
  </si>
  <si>
    <t>جمع کل یک بلوک(مترمربع)</t>
  </si>
  <si>
    <t>برآورد سمنت برد های پروژه 385 واحدی لادن-- تاریخ 89/06/22</t>
  </si>
  <si>
    <t>شرح مصالح مصرفی دیوار ها</t>
  </si>
  <si>
    <t>شـــرح</t>
  </si>
  <si>
    <t>واحد</t>
  </si>
  <si>
    <t>محل مصرف</t>
  </si>
  <si>
    <t xml:space="preserve">مقدار  </t>
  </si>
  <si>
    <t>تعدا بلوک مشابه</t>
  </si>
  <si>
    <t>تعدا طبقه مشابه</t>
  </si>
  <si>
    <t>مقدار کل</t>
  </si>
  <si>
    <t>توضیحات</t>
  </si>
  <si>
    <t>لادن 7 واحدی</t>
  </si>
  <si>
    <t>سمنت برد داخلی</t>
  </si>
  <si>
    <t>m^2</t>
  </si>
  <si>
    <t>کلیه طبقات</t>
  </si>
  <si>
    <t>سمنت برد خارجی</t>
  </si>
  <si>
    <t>بام</t>
  </si>
  <si>
    <t>خرپشته و جان پناه پشت بام</t>
  </si>
  <si>
    <t>لادن 6 واحدی</t>
  </si>
  <si>
    <t xml:space="preserve"> جان پناه پشت بام</t>
  </si>
  <si>
    <t>مجموع کل سمنت برد داخلی و خارجی لادن</t>
  </si>
</sst>
</file>

<file path=xl/styles.xml><?xml version="1.0" encoding="utf-8"?>
<styleSheet xmlns="http://schemas.openxmlformats.org/spreadsheetml/2006/main">
  <numFmts count="2">
    <numFmt numFmtId="5" formatCode="&quot;ريال&quot;\ #,##0_-;&quot;ريال&quot;\ #,##0\-"/>
    <numFmt numFmtId="164" formatCode="#,##0.0"/>
  </numFmts>
  <fonts count="18"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sz val="13"/>
      <color theme="1"/>
      <name val="B Titr"/>
      <charset val="178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sz val="10"/>
      <color theme="1"/>
      <name val="B Titr"/>
      <charset val="178"/>
    </font>
    <font>
      <sz val="18"/>
      <color theme="1"/>
      <name val="Calibri"/>
      <family val="2"/>
      <charset val="178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7"/>
      <name val="B Mitra"/>
      <charset val="178"/>
    </font>
    <font>
      <sz val="14.5"/>
      <name val="B Mitra"/>
      <charset val="178"/>
    </font>
    <font>
      <sz val="10"/>
      <color theme="1"/>
      <name val="B Mitra"/>
      <charset val="178"/>
    </font>
    <font>
      <sz val="12"/>
      <color theme="1"/>
      <name val="B Mitra"/>
      <charset val="178"/>
    </font>
    <font>
      <sz val="12"/>
      <name val="Arial"/>
      <family val="2"/>
    </font>
    <font>
      <sz val="14"/>
      <name val="Arial"/>
      <family val="2"/>
    </font>
    <font>
      <sz val="14"/>
      <color theme="1"/>
      <name val="B Mitra"/>
      <charset val="17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7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ashed">
        <color auto="1"/>
      </left>
      <right style="double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thin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0" fontId="10" fillId="0" borderId="0"/>
  </cellStyleXfs>
  <cellXfs count="193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/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22" fontId="3" fillId="4" borderId="2" xfId="0" applyNumberFormat="1" applyFont="1" applyFill="1" applyBorder="1" applyAlignment="1">
      <alignment horizontal="center" vertical="center"/>
    </xf>
    <xf numFmtId="49" fontId="3" fillId="4" borderId="3" xfId="0" applyNumberFormat="1" applyFont="1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3" xfId="0" applyFill="1" applyBorder="1"/>
    <xf numFmtId="0" fontId="0" fillId="3" borderId="2" xfId="0" applyFill="1" applyBorder="1" applyAlignment="1">
      <alignment horizontal="right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/>
    <xf numFmtId="0" fontId="0" fillId="2" borderId="23" xfId="0" applyFill="1" applyBorder="1" applyAlignment="1">
      <alignment horizontal="center" vertical="center"/>
    </xf>
    <xf numFmtId="0" fontId="0" fillId="2" borderId="23" xfId="0" applyFill="1" applyBorder="1"/>
    <xf numFmtId="0" fontId="0" fillId="2" borderId="2" xfId="0" applyFill="1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/>
    <xf numFmtId="0" fontId="0" fillId="0" borderId="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2" borderId="8" xfId="0" applyFill="1" applyBorder="1" applyAlignment="1">
      <alignment horizontal="right" vertical="center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/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3" borderId="8" xfId="0" applyFill="1" applyBorder="1" applyAlignment="1">
      <alignment horizontal="right" vertical="center"/>
    </xf>
    <xf numFmtId="0" fontId="0" fillId="3" borderId="8" xfId="0" applyFill="1" applyBorder="1" applyAlignment="1">
      <alignment horizontal="center" vertical="center"/>
    </xf>
    <xf numFmtId="0" fontId="0" fillId="3" borderId="8" xfId="0" applyFill="1" applyBorder="1"/>
    <xf numFmtId="164" fontId="0" fillId="0" borderId="0" xfId="0" applyNumberFormat="1"/>
    <xf numFmtId="0" fontId="6" fillId="0" borderId="0" xfId="0" applyFont="1" applyAlignment="1">
      <alignment horizontal="center" vertical="center" textRotation="90"/>
    </xf>
    <xf numFmtId="0" fontId="5" fillId="0" borderId="0" xfId="0" applyFont="1" applyAlignment="1">
      <alignment vertical="center"/>
    </xf>
    <xf numFmtId="164" fontId="0" fillId="5" borderId="27" xfId="0" applyNumberFormat="1" applyFill="1" applyBorder="1"/>
    <xf numFmtId="0" fontId="6" fillId="0" borderId="29" xfId="0" applyFont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0" fillId="4" borderId="16" xfId="0" applyFill="1" applyBorder="1" applyAlignment="1"/>
    <xf numFmtId="0" fontId="7" fillId="7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3" fontId="0" fillId="5" borderId="5" xfId="0" applyNumberFormat="1" applyFill="1" applyBorder="1" applyAlignment="1">
      <alignment horizontal="center" vertical="center"/>
    </xf>
    <xf numFmtId="3" fontId="0" fillId="5" borderId="6" xfId="0" applyNumberForma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0" fillId="6" borderId="6" xfId="0" applyNumberForma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3" fontId="0" fillId="6" borderId="8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164" fontId="0" fillId="0" borderId="0" xfId="0" applyNumberFormat="1" applyBorder="1" applyAlignment="1">
      <alignment horizontal="left" vertical="center"/>
    </xf>
    <xf numFmtId="0" fontId="0" fillId="5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49" fontId="0" fillId="2" borderId="2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49" fontId="0" fillId="3" borderId="2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3" borderId="35" xfId="0" applyFill="1" applyBorder="1" applyAlignment="1">
      <alignment horizontal="center" vertical="center"/>
    </xf>
    <xf numFmtId="0" fontId="0" fillId="3" borderId="35" xfId="0" applyFill="1" applyBorder="1"/>
    <xf numFmtId="164" fontId="4" fillId="0" borderId="0" xfId="0" applyNumberFormat="1" applyFont="1" applyAlignment="1"/>
    <xf numFmtId="0" fontId="6" fillId="0" borderId="37" xfId="0" applyFont="1" applyBorder="1" applyAlignment="1">
      <alignment horizontal="center" vertical="center" textRotation="90"/>
    </xf>
    <xf numFmtId="0" fontId="0" fillId="4" borderId="33" xfId="0" applyFill="1" applyBorder="1" applyAlignment="1"/>
    <xf numFmtId="164" fontId="0" fillId="5" borderId="38" xfId="0" applyNumberFormat="1" applyFill="1" applyBorder="1"/>
    <xf numFmtId="0" fontId="0" fillId="0" borderId="32" xfId="0" applyBorder="1" applyAlignment="1">
      <alignment horizontal="center"/>
    </xf>
    <xf numFmtId="3" fontId="8" fillId="7" borderId="29" xfId="0" applyNumberFormat="1" applyFont="1" applyFill="1" applyBorder="1" applyAlignment="1">
      <alignment horizontal="center" vertical="center"/>
    </xf>
    <xf numFmtId="3" fontId="9" fillId="3" borderId="18" xfId="0" applyNumberFormat="1" applyFont="1" applyFill="1" applyBorder="1" applyAlignment="1">
      <alignment horizontal="center" vertical="center"/>
    </xf>
    <xf numFmtId="0" fontId="10" fillId="0" borderId="0" xfId="1"/>
    <xf numFmtId="0" fontId="11" fillId="0" borderId="0" xfId="1" applyFont="1" applyBorder="1" applyAlignment="1">
      <alignment vertical="center"/>
    </xf>
    <xf numFmtId="3" fontId="13" fillId="0" borderId="0" xfId="1" applyNumberFormat="1" applyFont="1" applyAlignment="1">
      <alignment horizontal="center" vertical="center" textRotation="90"/>
    </xf>
    <xf numFmtId="3" fontId="14" fillId="9" borderId="51" xfId="1" applyNumberFormat="1" applyFont="1" applyFill="1" applyBorder="1" applyAlignment="1">
      <alignment horizontal="center" vertical="center"/>
    </xf>
    <xf numFmtId="5" fontId="14" fillId="9" borderId="5" xfId="1" applyNumberFormat="1" applyFont="1" applyFill="1" applyBorder="1" applyAlignment="1">
      <alignment horizontal="center" vertical="center"/>
    </xf>
    <xf numFmtId="3" fontId="14" fillId="9" borderId="5" xfId="1" applyNumberFormat="1" applyFont="1" applyFill="1" applyBorder="1" applyAlignment="1">
      <alignment horizontal="center" vertical="center"/>
    </xf>
    <xf numFmtId="1" fontId="14" fillId="9" borderId="5" xfId="1" applyNumberFormat="1" applyFont="1" applyFill="1" applyBorder="1" applyAlignment="1">
      <alignment horizontal="center" vertical="center"/>
    </xf>
    <xf numFmtId="1" fontId="14" fillId="9" borderId="40" xfId="1" applyNumberFormat="1" applyFont="1" applyFill="1" applyBorder="1" applyAlignment="1">
      <alignment horizontal="center" vertical="center"/>
    </xf>
    <xf numFmtId="3" fontId="14" fillId="9" borderId="40" xfId="1" applyNumberFormat="1" applyFont="1" applyFill="1" applyBorder="1" applyAlignment="1">
      <alignment horizontal="center" vertical="center"/>
    </xf>
    <xf numFmtId="5" fontId="14" fillId="9" borderId="57" xfId="1" applyNumberFormat="1" applyFont="1" applyFill="1" applyBorder="1" applyAlignment="1">
      <alignment horizontal="center" vertical="center"/>
    </xf>
    <xf numFmtId="3" fontId="14" fillId="9" borderId="58" xfId="1" applyNumberFormat="1" applyFont="1" applyFill="1" applyBorder="1" applyAlignment="1">
      <alignment horizontal="center" vertical="center"/>
    </xf>
    <xf numFmtId="5" fontId="14" fillId="9" borderId="59" xfId="1" applyNumberFormat="1" applyFont="1" applyFill="1" applyBorder="1" applyAlignment="1">
      <alignment horizontal="center" vertical="center"/>
    </xf>
    <xf numFmtId="3" fontId="14" fillId="9" borderId="59" xfId="1" applyNumberFormat="1" applyFont="1" applyFill="1" applyBorder="1" applyAlignment="1">
      <alignment horizontal="center" vertical="center"/>
    </xf>
    <xf numFmtId="1" fontId="14" fillId="9" borderId="59" xfId="1" applyNumberFormat="1" applyFont="1" applyFill="1" applyBorder="1" applyAlignment="1">
      <alignment horizontal="center" vertical="center"/>
    </xf>
    <xf numFmtId="1" fontId="14" fillId="9" borderId="34" xfId="1" applyNumberFormat="1" applyFont="1" applyFill="1" applyBorder="1" applyAlignment="1">
      <alignment horizontal="center" vertical="center"/>
    </xf>
    <xf numFmtId="5" fontId="14" fillId="9" borderId="60" xfId="1" applyNumberFormat="1" applyFont="1" applyFill="1" applyBorder="1" applyAlignment="1">
      <alignment horizontal="center" vertical="center"/>
    </xf>
    <xf numFmtId="3" fontId="14" fillId="10" borderId="61" xfId="1" applyNumberFormat="1" applyFont="1" applyFill="1" applyBorder="1" applyAlignment="1">
      <alignment horizontal="center" vertical="center"/>
    </xf>
    <xf numFmtId="5" fontId="14" fillId="10" borderId="5" xfId="1" applyNumberFormat="1" applyFont="1" applyFill="1" applyBorder="1" applyAlignment="1">
      <alignment horizontal="center" vertical="center"/>
    </xf>
    <xf numFmtId="3" fontId="14" fillId="10" borderId="5" xfId="1" applyNumberFormat="1" applyFont="1" applyFill="1" applyBorder="1" applyAlignment="1">
      <alignment horizontal="center" vertical="center"/>
    </xf>
    <xf numFmtId="1" fontId="14" fillId="10" borderId="5" xfId="1" applyNumberFormat="1" applyFont="1" applyFill="1" applyBorder="1" applyAlignment="1">
      <alignment horizontal="center" vertical="center"/>
    </xf>
    <xf numFmtId="1" fontId="14" fillId="10" borderId="40" xfId="1" applyNumberFormat="1" applyFont="1" applyFill="1" applyBorder="1" applyAlignment="1">
      <alignment horizontal="center" vertical="center"/>
    </xf>
    <xf numFmtId="3" fontId="14" fillId="10" borderId="40" xfId="1" applyNumberFormat="1" applyFont="1" applyFill="1" applyBorder="1" applyAlignment="1">
      <alignment horizontal="center" vertical="center"/>
    </xf>
    <xf numFmtId="5" fontId="14" fillId="10" borderId="57" xfId="1" applyNumberFormat="1" applyFont="1" applyFill="1" applyBorder="1" applyAlignment="1">
      <alignment horizontal="center" vertical="center"/>
    </xf>
    <xf numFmtId="5" fontId="14" fillId="10" borderId="63" xfId="1" applyNumberFormat="1" applyFont="1" applyFill="1" applyBorder="1" applyAlignment="1">
      <alignment horizontal="center" vertical="center"/>
    </xf>
    <xf numFmtId="3" fontId="14" fillId="10" borderId="63" xfId="1" applyNumberFormat="1" applyFont="1" applyFill="1" applyBorder="1" applyAlignment="1">
      <alignment horizontal="center" vertical="center"/>
    </xf>
    <xf numFmtId="1" fontId="14" fillId="10" borderId="63" xfId="1" applyNumberFormat="1" applyFont="1" applyFill="1" applyBorder="1" applyAlignment="1">
      <alignment horizontal="center" vertical="center"/>
    </xf>
    <xf numFmtId="1" fontId="14" fillId="10" borderId="64" xfId="1" applyNumberFormat="1" applyFont="1" applyFill="1" applyBorder="1" applyAlignment="1">
      <alignment horizontal="center" vertical="center"/>
    </xf>
    <xf numFmtId="3" fontId="14" fillId="10" borderId="64" xfId="1" applyNumberFormat="1" applyFont="1" applyFill="1" applyBorder="1" applyAlignment="1">
      <alignment horizontal="center" vertical="center"/>
    </xf>
    <xf numFmtId="5" fontId="14" fillId="10" borderId="65" xfId="1" applyNumberFormat="1" applyFont="1" applyFill="1" applyBorder="1" applyAlignment="1">
      <alignment horizontal="center" vertical="center"/>
    </xf>
    <xf numFmtId="3" fontId="10" fillId="0" borderId="0" xfId="1" applyNumberFormat="1"/>
    <xf numFmtId="3" fontId="16" fillId="8" borderId="66" xfId="1" applyNumberFormat="1" applyFont="1" applyFill="1" applyBorder="1" applyAlignment="1">
      <alignment horizontal="center" vertical="center"/>
    </xf>
    <xf numFmtId="3" fontId="9" fillId="3" borderId="29" xfId="0" applyNumberFormat="1" applyFont="1" applyFill="1" applyBorder="1" applyAlignment="1">
      <alignment horizontal="center" vertical="center"/>
    </xf>
    <xf numFmtId="0" fontId="6" fillId="5" borderId="67" xfId="0" applyFont="1" applyFill="1" applyBorder="1" applyAlignment="1">
      <alignment horizontal="center" vertical="center" textRotation="90"/>
    </xf>
    <xf numFmtId="0" fontId="3" fillId="5" borderId="4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164" fontId="0" fillId="5" borderId="70" xfId="0" applyNumberFormat="1" applyFill="1" applyBorder="1"/>
    <xf numFmtId="164" fontId="0" fillId="6" borderId="70" xfId="0" applyNumberFormat="1" applyFill="1" applyBorder="1"/>
    <xf numFmtId="164" fontId="0" fillId="6" borderId="27" xfId="0" applyNumberFormat="1" applyFill="1" applyBorder="1"/>
    <xf numFmtId="164" fontId="0" fillId="5" borderId="68" xfId="0" applyNumberFormat="1" applyFill="1" applyBorder="1"/>
    <xf numFmtId="164" fontId="0" fillId="5" borderId="69" xfId="0" applyNumberFormat="1" applyFill="1" applyBorder="1"/>
    <xf numFmtId="0" fontId="6" fillId="5" borderId="14" xfId="0" applyFont="1" applyFill="1" applyBorder="1" applyAlignment="1">
      <alignment horizontal="center" vertical="center" textRotation="90"/>
    </xf>
    <xf numFmtId="0" fontId="3" fillId="5" borderId="67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49" fontId="6" fillId="5" borderId="36" xfId="0" applyNumberFormat="1" applyFont="1" applyFill="1" applyBorder="1" applyAlignment="1">
      <alignment horizontal="center" vertical="center" textRotation="90"/>
    </xf>
    <xf numFmtId="49" fontId="6" fillId="5" borderId="71" xfId="0" applyNumberFormat="1" applyFont="1" applyFill="1" applyBorder="1" applyAlignment="1">
      <alignment horizontal="center" vertical="center" textRotation="90"/>
    </xf>
    <xf numFmtId="164" fontId="0" fillId="6" borderId="73" xfId="0" applyNumberFormat="1" applyFill="1" applyBorder="1"/>
    <xf numFmtId="164" fontId="0" fillId="6" borderId="28" xfId="0" applyNumberFormat="1" applyFill="1" applyBorder="1"/>
    <xf numFmtId="164" fontId="0" fillId="5" borderId="72" xfId="0" applyNumberFormat="1" applyFill="1" applyBorder="1"/>
    <xf numFmtId="49" fontId="6" fillId="5" borderId="36" xfId="0" applyNumberFormat="1" applyFont="1" applyFill="1" applyBorder="1" applyAlignment="1">
      <alignment horizontal="center" textRotation="90"/>
    </xf>
    <xf numFmtId="49" fontId="6" fillId="5" borderId="71" xfId="0" applyNumberFormat="1" applyFont="1" applyFill="1" applyBorder="1" applyAlignment="1">
      <alignment horizontal="center" textRotation="90"/>
    </xf>
    <xf numFmtId="49" fontId="6" fillId="5" borderId="1" xfId="0" applyNumberFormat="1" applyFont="1" applyFill="1" applyBorder="1" applyAlignment="1">
      <alignment horizontal="center" textRotation="90"/>
    </xf>
    <xf numFmtId="49" fontId="6" fillId="5" borderId="3" xfId="0" applyNumberFormat="1" applyFont="1" applyFill="1" applyBorder="1" applyAlignment="1">
      <alignment horizontal="center" textRotation="90"/>
    </xf>
    <xf numFmtId="0" fontId="9" fillId="0" borderId="13" xfId="0" applyFont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164" fontId="9" fillId="3" borderId="16" xfId="0" applyNumberFormat="1" applyFont="1" applyFill="1" applyBorder="1" applyAlignment="1">
      <alignment horizontal="center" vertical="center"/>
    </xf>
    <xf numFmtId="164" fontId="9" fillId="3" borderId="1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4" borderId="11" xfId="0" applyNumberFormat="1" applyFill="1" applyBorder="1" applyAlignment="1">
      <alignment horizontal="center"/>
    </xf>
    <xf numFmtId="164" fontId="0" fillId="4" borderId="26" xfId="0" applyNumberFormat="1" applyFill="1" applyBorder="1" applyAlignment="1">
      <alignment horizontal="center"/>
    </xf>
    <xf numFmtId="164" fontId="0" fillId="5" borderId="68" xfId="0" applyNumberFormat="1" applyFill="1" applyBorder="1" applyAlignment="1">
      <alignment horizontal="center"/>
    </xf>
    <xf numFmtId="164" fontId="0" fillId="5" borderId="69" xfId="0" applyNumberFormat="1" applyFill="1" applyBorder="1" applyAlignment="1">
      <alignment horizontal="center"/>
    </xf>
    <xf numFmtId="164" fontId="0" fillId="5" borderId="70" xfId="0" applyNumberFormat="1" applyFill="1" applyBorder="1" applyAlignment="1">
      <alignment horizontal="center"/>
    </xf>
    <xf numFmtId="164" fontId="0" fillId="5" borderId="27" xfId="0" applyNumberFormat="1" applyFill="1" applyBorder="1" applyAlignment="1">
      <alignment horizontal="center"/>
    </xf>
    <xf numFmtId="164" fontId="0" fillId="6" borderId="70" xfId="0" applyNumberFormat="1" applyFill="1" applyBorder="1" applyAlignment="1">
      <alignment horizontal="center"/>
    </xf>
    <xf numFmtId="164" fontId="0" fillId="6" borderId="27" xfId="0" applyNumberFormat="1" applyFill="1" applyBorder="1" applyAlignment="1">
      <alignment horizontal="center"/>
    </xf>
    <xf numFmtId="164" fontId="0" fillId="6" borderId="73" xfId="0" applyNumberFormat="1" applyFill="1" applyBorder="1" applyAlignment="1">
      <alignment horizontal="center"/>
    </xf>
    <xf numFmtId="164" fontId="0" fillId="6" borderId="28" xfId="0" applyNumberFormat="1" applyFill="1" applyBorder="1" applyAlignment="1">
      <alignment horizontal="center"/>
    </xf>
    <xf numFmtId="164" fontId="9" fillId="3" borderId="29" xfId="0" applyNumberFormat="1" applyFont="1" applyFill="1" applyBorder="1" applyAlignment="1">
      <alignment horizontal="center" vertical="center"/>
    </xf>
    <xf numFmtId="164" fontId="0" fillId="5" borderId="72" xfId="0" applyNumberFormat="1" applyFill="1" applyBorder="1" applyAlignment="1">
      <alignment horizontal="center"/>
    </xf>
    <xf numFmtId="164" fontId="0" fillId="5" borderId="38" xfId="0" applyNumberFormat="1" applyFill="1" applyBorder="1" applyAlignment="1">
      <alignment horizontal="center"/>
    </xf>
    <xf numFmtId="0" fontId="0" fillId="4" borderId="16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4" borderId="74" xfId="0" applyFill="1" applyBorder="1" applyAlignment="1">
      <alignment horizontal="center" vertical="center"/>
    </xf>
    <xf numFmtId="0" fontId="1" fillId="2" borderId="20" xfId="0" applyFont="1" applyFill="1" applyBorder="1" applyAlignment="1">
      <alignment horizontal="right" vertical="center"/>
    </xf>
    <xf numFmtId="0" fontId="1" fillId="2" borderId="21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right" vertical="center"/>
    </xf>
    <xf numFmtId="0" fontId="1" fillId="3" borderId="21" xfId="0" applyFont="1" applyFill="1" applyBorder="1" applyAlignment="1">
      <alignment horizontal="right" vertical="center"/>
    </xf>
    <xf numFmtId="0" fontId="1" fillId="3" borderId="12" xfId="0" applyFont="1" applyFill="1" applyBorder="1" applyAlignment="1">
      <alignment horizontal="right" vertical="center"/>
    </xf>
    <xf numFmtId="0" fontId="1" fillId="3" borderId="25" xfId="0" applyFont="1" applyFill="1" applyBorder="1" applyAlignment="1">
      <alignment horizontal="right" vertical="center"/>
    </xf>
    <xf numFmtId="0" fontId="1" fillId="3" borderId="17" xfId="0" applyFont="1" applyFill="1" applyBorder="1" applyAlignment="1">
      <alignment horizontal="right" vertical="center"/>
    </xf>
    <xf numFmtId="0" fontId="1" fillId="3" borderId="18" xfId="0" applyFont="1" applyFill="1" applyBorder="1" applyAlignment="1">
      <alignment horizontal="right" vertical="center"/>
    </xf>
    <xf numFmtId="3" fontId="17" fillId="0" borderId="0" xfId="1" applyNumberFormat="1" applyFont="1" applyBorder="1" applyAlignment="1">
      <alignment horizontal="center" vertical="center"/>
    </xf>
    <xf numFmtId="0" fontId="15" fillId="8" borderId="66" xfId="1" applyFont="1" applyFill="1" applyBorder="1" applyAlignment="1">
      <alignment horizontal="center" vertical="center"/>
    </xf>
    <xf numFmtId="3" fontId="14" fillId="9" borderId="48" xfId="1" applyNumberFormat="1" applyFont="1" applyFill="1" applyBorder="1" applyAlignment="1">
      <alignment horizontal="center" vertical="center" textRotation="90"/>
    </xf>
    <xf numFmtId="3" fontId="14" fillId="9" borderId="39" xfId="1" applyNumberFormat="1" applyFont="1" applyFill="1" applyBorder="1" applyAlignment="1">
      <alignment horizontal="center" vertical="center" textRotation="90"/>
    </xf>
    <xf numFmtId="3" fontId="14" fillId="9" borderId="54" xfId="1" applyNumberFormat="1" applyFont="1" applyFill="1" applyBorder="1" applyAlignment="1">
      <alignment horizontal="center" vertical="center" textRotation="90"/>
    </xf>
    <xf numFmtId="3" fontId="14" fillId="10" borderId="50" xfId="1" applyNumberFormat="1" applyFont="1" applyFill="1" applyBorder="1" applyAlignment="1">
      <alignment horizontal="center" vertical="center" textRotation="90"/>
    </xf>
    <xf numFmtId="3" fontId="14" fillId="10" borderId="62" xfId="1" applyNumberFormat="1" applyFont="1" applyFill="1" applyBorder="1" applyAlignment="1">
      <alignment horizontal="center" vertical="center" textRotation="90"/>
    </xf>
    <xf numFmtId="3" fontId="14" fillId="10" borderId="56" xfId="1" applyNumberFormat="1" applyFont="1" applyFill="1" applyBorder="1" applyAlignment="1">
      <alignment horizontal="center" vertical="center" textRotation="90"/>
    </xf>
    <xf numFmtId="0" fontId="11" fillId="0" borderId="4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2" fillId="0" borderId="45" xfId="1" applyFont="1" applyBorder="1" applyAlignment="1">
      <alignment horizontal="center" vertical="center"/>
    </xf>
    <xf numFmtId="0" fontId="12" fillId="0" borderId="51" xfId="1" applyFont="1" applyBorder="1" applyAlignment="1">
      <alignment horizontal="center" vertical="center"/>
    </xf>
    <xf numFmtId="0" fontId="12" fillId="0" borderId="46" xfId="1" applyFont="1" applyBorder="1" applyAlignment="1">
      <alignment horizontal="center" vertical="center"/>
    </xf>
    <xf numFmtId="0" fontId="12" fillId="0" borderId="47" xfId="1" applyFont="1" applyBorder="1" applyAlignment="1">
      <alignment horizontal="center" vertical="center"/>
    </xf>
    <xf numFmtId="0" fontId="12" fillId="0" borderId="52" xfId="1" applyFont="1" applyBorder="1" applyAlignment="1">
      <alignment horizontal="center" vertical="center"/>
    </xf>
    <xf numFmtId="0" fontId="12" fillId="0" borderId="53" xfId="1" applyFont="1" applyBorder="1" applyAlignment="1">
      <alignment horizontal="center" vertical="center"/>
    </xf>
    <xf numFmtId="0" fontId="12" fillId="0" borderId="48" xfId="1" applyFont="1" applyBorder="1" applyAlignment="1">
      <alignment horizontal="center" vertical="center"/>
    </xf>
    <xf numFmtId="0" fontId="12" fillId="0" borderId="54" xfId="1" applyFont="1" applyBorder="1" applyAlignment="1">
      <alignment horizontal="center" vertical="center"/>
    </xf>
    <xf numFmtId="0" fontId="12" fillId="0" borderId="49" xfId="1" applyFont="1" applyBorder="1" applyAlignment="1">
      <alignment horizontal="center" vertical="center"/>
    </xf>
    <xf numFmtId="0" fontId="12" fillId="0" borderId="55" xfId="1" applyFont="1" applyBorder="1" applyAlignment="1">
      <alignment horizontal="center" vertical="center"/>
    </xf>
    <xf numFmtId="0" fontId="12" fillId="0" borderId="50" xfId="1" applyFont="1" applyBorder="1" applyAlignment="1">
      <alignment horizontal="center" vertical="center"/>
    </xf>
    <xf numFmtId="0" fontId="12" fillId="0" borderId="56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4">
    <dxf>
      <font>
        <color rgb="FF00B050"/>
      </font>
    </dxf>
    <dxf>
      <font>
        <color rgb="FF0070C0"/>
      </font>
    </dxf>
    <dxf>
      <font>
        <color rgb="FF00B050"/>
      </font>
    </dxf>
    <dxf>
      <font>
        <color rgb="FF0070C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42837</xdr:colOff>
      <xdr:row>0</xdr:row>
      <xdr:rowOff>571479</xdr:rowOff>
    </xdr:to>
    <xdr:pic>
      <xdr:nvPicPr>
        <xdr:cNvPr id="2" name="Picture 1" descr="aarm.bmp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240304888" y="0"/>
          <a:ext cx="1223937" cy="5714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1071537</xdr:colOff>
      <xdr:row>1</xdr:row>
      <xdr:rowOff>228579</xdr:rowOff>
    </xdr:to>
    <xdr:pic>
      <xdr:nvPicPr>
        <xdr:cNvPr id="2" name="Picture 1" descr="aarm.bmp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237380713" y="0"/>
          <a:ext cx="1071536" cy="5714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1071537</xdr:colOff>
      <xdr:row>1</xdr:row>
      <xdr:rowOff>228579</xdr:rowOff>
    </xdr:to>
    <xdr:pic>
      <xdr:nvPicPr>
        <xdr:cNvPr id="2" name="Picture 1" descr="aarm.bmp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237447388" y="0"/>
          <a:ext cx="1071536" cy="5714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1071537</xdr:colOff>
      <xdr:row>1</xdr:row>
      <xdr:rowOff>228579</xdr:rowOff>
    </xdr:to>
    <xdr:pic>
      <xdr:nvPicPr>
        <xdr:cNvPr id="2" name="Picture 1" descr="aarm.bmp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88557963" y="0"/>
          <a:ext cx="1071536" cy="5714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rightToLeft="1" topLeftCell="A13" workbookViewId="0">
      <selection activeCell="E5" sqref="E5"/>
    </sheetView>
  </sheetViews>
  <sheetFormatPr defaultColWidth="9" defaultRowHeight="15"/>
  <cols>
    <col min="1" max="1" width="4.625" style="2" customWidth="1"/>
    <col min="2" max="2" width="10.875" style="2" customWidth="1"/>
    <col min="3" max="3" width="14.25" style="2" customWidth="1"/>
    <col min="4" max="4" width="13.125" style="2" customWidth="1"/>
    <col min="5" max="5" width="19.875" style="2" customWidth="1"/>
    <col min="6" max="6" width="16.625" style="2" customWidth="1"/>
    <col min="7" max="7" width="13.625" style="2" customWidth="1"/>
    <col min="8" max="16384" width="9" style="2"/>
  </cols>
  <sheetData>
    <row r="1" spans="1:7" ht="47.25" customHeight="1" thickBot="1">
      <c r="A1" s="131" t="s">
        <v>104</v>
      </c>
      <c r="B1" s="131"/>
      <c r="C1" s="131"/>
      <c r="D1" s="131"/>
      <c r="E1" s="131"/>
      <c r="F1" s="131"/>
    </row>
    <row r="2" spans="1:7" s="46" customFormat="1" ht="41.25" customHeight="1" thickTop="1">
      <c r="A2" s="43" t="s">
        <v>5</v>
      </c>
      <c r="B2" s="44" t="s">
        <v>41</v>
      </c>
      <c r="C2" s="44" t="s">
        <v>21</v>
      </c>
      <c r="D2" s="44" t="s">
        <v>42</v>
      </c>
      <c r="E2" s="44" t="s">
        <v>101</v>
      </c>
      <c r="F2" s="45" t="s">
        <v>102</v>
      </c>
    </row>
    <row r="3" spans="1:7" ht="32.25" customHeight="1">
      <c r="A3" s="47">
        <v>1</v>
      </c>
      <c r="B3" s="132" t="s">
        <v>43</v>
      </c>
      <c r="C3" s="60" t="s">
        <v>6</v>
      </c>
      <c r="D3" s="60">
        <v>5</v>
      </c>
      <c r="E3" s="48">
        <v>260</v>
      </c>
      <c r="F3" s="49">
        <f>E3*D3</f>
        <v>1300</v>
      </c>
    </row>
    <row r="4" spans="1:7" ht="32.25" customHeight="1">
      <c r="A4" s="47">
        <v>2</v>
      </c>
      <c r="B4" s="132"/>
      <c r="C4" s="60" t="s">
        <v>11</v>
      </c>
      <c r="D4" s="60">
        <v>5</v>
      </c>
      <c r="E4" s="48">
        <v>260</v>
      </c>
      <c r="F4" s="49">
        <f t="shared" ref="F4:F14" si="0">E4*D4</f>
        <v>1300</v>
      </c>
    </row>
    <row r="5" spans="1:7" ht="32.25" customHeight="1">
      <c r="A5" s="47">
        <v>3</v>
      </c>
      <c r="B5" s="132"/>
      <c r="C5" s="60" t="s">
        <v>13</v>
      </c>
      <c r="D5" s="60">
        <v>5</v>
      </c>
      <c r="E5" s="48">
        <v>260</v>
      </c>
      <c r="F5" s="49">
        <f t="shared" si="0"/>
        <v>1300</v>
      </c>
    </row>
    <row r="6" spans="1:7" ht="32.25" customHeight="1">
      <c r="A6" s="47">
        <v>4</v>
      </c>
      <c r="B6" s="132"/>
      <c r="C6" s="60" t="s">
        <v>14</v>
      </c>
      <c r="D6" s="60">
        <v>5</v>
      </c>
      <c r="E6" s="48">
        <v>260</v>
      </c>
      <c r="F6" s="49">
        <f t="shared" si="0"/>
        <v>1300</v>
      </c>
    </row>
    <row r="7" spans="1:7" ht="32.25" customHeight="1">
      <c r="A7" s="47">
        <v>5</v>
      </c>
      <c r="B7" s="132"/>
      <c r="C7" s="60" t="s">
        <v>18</v>
      </c>
      <c r="D7" s="60">
        <v>5</v>
      </c>
      <c r="E7" s="48">
        <v>260</v>
      </c>
      <c r="F7" s="49">
        <f t="shared" si="0"/>
        <v>1300</v>
      </c>
      <c r="G7" s="50"/>
    </row>
    <row r="8" spans="1:7" ht="32.25" customHeight="1">
      <c r="A8" s="51">
        <v>6</v>
      </c>
      <c r="B8" s="133" t="s">
        <v>44</v>
      </c>
      <c r="C8" s="61" t="s">
        <v>7</v>
      </c>
      <c r="D8" s="61">
        <v>5</v>
      </c>
      <c r="E8" s="52">
        <v>260</v>
      </c>
      <c r="F8" s="53">
        <f t="shared" si="0"/>
        <v>1300</v>
      </c>
    </row>
    <row r="9" spans="1:7" ht="32.25" customHeight="1">
      <c r="A9" s="51">
        <v>7</v>
      </c>
      <c r="B9" s="133"/>
      <c r="C9" s="61" t="s">
        <v>9</v>
      </c>
      <c r="D9" s="61">
        <v>5</v>
      </c>
      <c r="E9" s="52">
        <v>260</v>
      </c>
      <c r="F9" s="53">
        <f t="shared" si="0"/>
        <v>1300</v>
      </c>
    </row>
    <row r="10" spans="1:7" ht="32.25" customHeight="1">
      <c r="A10" s="51">
        <v>8</v>
      </c>
      <c r="B10" s="133"/>
      <c r="C10" s="61" t="s">
        <v>10</v>
      </c>
      <c r="D10" s="61">
        <v>5</v>
      </c>
      <c r="E10" s="52">
        <v>260</v>
      </c>
      <c r="F10" s="53">
        <f t="shared" si="0"/>
        <v>1300</v>
      </c>
    </row>
    <row r="11" spans="1:7" ht="32.25" customHeight="1">
      <c r="A11" s="51">
        <v>9</v>
      </c>
      <c r="B11" s="133"/>
      <c r="C11" s="61" t="s">
        <v>12</v>
      </c>
      <c r="D11" s="61">
        <v>5</v>
      </c>
      <c r="E11" s="52">
        <v>260</v>
      </c>
      <c r="F11" s="53">
        <f t="shared" si="0"/>
        <v>1300</v>
      </c>
    </row>
    <row r="12" spans="1:7" ht="32.25" customHeight="1">
      <c r="A12" s="51">
        <v>10</v>
      </c>
      <c r="B12" s="133"/>
      <c r="C12" s="61" t="s">
        <v>15</v>
      </c>
      <c r="D12" s="61">
        <v>5</v>
      </c>
      <c r="E12" s="52">
        <v>260</v>
      </c>
      <c r="F12" s="53">
        <f t="shared" si="0"/>
        <v>1300</v>
      </c>
    </row>
    <row r="13" spans="1:7" ht="32.25" customHeight="1">
      <c r="A13" s="51">
        <v>11</v>
      </c>
      <c r="B13" s="133"/>
      <c r="C13" s="61" t="s">
        <v>16</v>
      </c>
      <c r="D13" s="61">
        <v>5</v>
      </c>
      <c r="E13" s="52">
        <v>260</v>
      </c>
      <c r="F13" s="53">
        <f t="shared" si="0"/>
        <v>1300</v>
      </c>
    </row>
    <row r="14" spans="1:7" ht="32.25" customHeight="1" thickBot="1">
      <c r="A14" s="54">
        <v>12</v>
      </c>
      <c r="B14" s="134"/>
      <c r="C14" s="62" t="s">
        <v>17</v>
      </c>
      <c r="D14" s="62">
        <v>5</v>
      </c>
      <c r="E14" s="55">
        <v>260</v>
      </c>
      <c r="F14" s="56">
        <f t="shared" si="0"/>
        <v>1300</v>
      </c>
      <c r="G14" s="50"/>
    </row>
    <row r="15" spans="1:7" ht="41.25" customHeight="1" thickTop="1" thickBot="1">
      <c r="F15" s="76" t="str">
        <f>SUM(F3:F14) &amp;" " &amp;"M2"</f>
        <v>15600 M2</v>
      </c>
      <c r="G15" s="50"/>
    </row>
    <row r="16" spans="1:7" ht="36.75" customHeight="1" thickTop="1">
      <c r="B16" s="63" t="s">
        <v>40</v>
      </c>
      <c r="C16" s="57"/>
      <c r="D16" s="57"/>
      <c r="E16" s="57"/>
      <c r="G16" s="50"/>
    </row>
    <row r="17" spans="4:7" ht="25.5" customHeight="1">
      <c r="D17" s="58"/>
      <c r="E17" s="59"/>
      <c r="G17" s="50"/>
    </row>
  </sheetData>
  <mergeCells count="3">
    <mergeCell ref="A1:F1"/>
    <mergeCell ref="B3:B7"/>
    <mergeCell ref="B8:B1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92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1"/>
  <sheetViews>
    <sheetView rightToLeft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3" sqref="A3:L11"/>
    </sheetView>
  </sheetViews>
  <sheetFormatPr defaultRowHeight="15"/>
  <cols>
    <col min="1" max="1" width="28.25" style="38" customWidth="1"/>
    <col min="2" max="2" width="22.375" customWidth="1"/>
    <col min="3" max="12" width="8.75" style="1" customWidth="1"/>
  </cols>
  <sheetData>
    <row r="1" spans="1:14" ht="27" customHeight="1">
      <c r="A1" s="137" t="s">
        <v>90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35"/>
    </row>
    <row r="2" spans="1:14" ht="27" customHeight="1" thickBot="1"/>
    <row r="3" spans="1:14" s="34" customFormat="1" ht="86.25" customHeight="1" thickTop="1" thickBot="1">
      <c r="A3" s="37" t="s">
        <v>8</v>
      </c>
      <c r="B3" s="110" t="s">
        <v>22</v>
      </c>
      <c r="C3" s="112" t="s">
        <v>46</v>
      </c>
      <c r="D3" s="113" t="s">
        <v>47</v>
      </c>
      <c r="E3" s="112" t="s">
        <v>48</v>
      </c>
      <c r="F3" s="113" t="s">
        <v>49</v>
      </c>
      <c r="G3" s="112" t="s">
        <v>50</v>
      </c>
      <c r="H3" s="113" t="s">
        <v>51</v>
      </c>
      <c r="I3" s="112" t="s">
        <v>52</v>
      </c>
      <c r="J3" s="113" t="s">
        <v>53</v>
      </c>
      <c r="K3" s="112" t="s">
        <v>54</v>
      </c>
      <c r="L3" s="113" t="s">
        <v>55</v>
      </c>
    </row>
    <row r="4" spans="1:14" ht="20.25" customHeight="1" thickTop="1">
      <c r="A4" s="39" t="s">
        <v>97</v>
      </c>
      <c r="B4" s="111" t="s">
        <v>91</v>
      </c>
      <c r="C4" s="140">
        <v>248</v>
      </c>
      <c r="D4" s="141"/>
      <c r="E4" s="117"/>
      <c r="F4" s="118"/>
      <c r="G4" s="117"/>
      <c r="H4" s="118"/>
      <c r="I4" s="117"/>
      <c r="J4" s="118"/>
      <c r="K4" s="117"/>
      <c r="L4" s="118"/>
    </row>
    <row r="5" spans="1:14" ht="20.25" customHeight="1">
      <c r="A5" s="40" t="s">
        <v>97</v>
      </c>
      <c r="B5" s="111" t="s">
        <v>92</v>
      </c>
      <c r="C5" s="114"/>
      <c r="D5" s="36"/>
      <c r="E5" s="142">
        <v>248</v>
      </c>
      <c r="F5" s="143"/>
      <c r="G5" s="114"/>
      <c r="H5" s="36"/>
      <c r="I5" s="114"/>
      <c r="J5" s="36"/>
      <c r="K5" s="114"/>
      <c r="L5" s="36"/>
    </row>
    <row r="6" spans="1:14" ht="20.25" customHeight="1">
      <c r="A6" s="40" t="s">
        <v>97</v>
      </c>
      <c r="B6" s="111" t="s">
        <v>93</v>
      </c>
      <c r="C6" s="114"/>
      <c r="D6" s="36"/>
      <c r="E6" s="114"/>
      <c r="F6" s="36"/>
      <c r="G6" s="140">
        <v>248</v>
      </c>
      <c r="H6" s="141"/>
      <c r="I6" s="114"/>
      <c r="J6" s="36"/>
      <c r="K6" s="114"/>
      <c r="L6" s="36"/>
    </row>
    <row r="7" spans="1:14" ht="20.25" customHeight="1">
      <c r="A7" s="40" t="s">
        <v>97</v>
      </c>
      <c r="B7" s="111" t="s">
        <v>94</v>
      </c>
      <c r="C7" s="114"/>
      <c r="D7" s="36"/>
      <c r="E7" s="114"/>
      <c r="F7" s="36"/>
      <c r="G7" s="114"/>
      <c r="H7" s="36"/>
      <c r="I7" s="142">
        <v>248</v>
      </c>
      <c r="J7" s="143"/>
      <c r="K7" s="114"/>
      <c r="L7" s="36"/>
    </row>
    <row r="8" spans="1:14" ht="20.25" customHeight="1" thickBot="1">
      <c r="A8" s="41" t="s">
        <v>97</v>
      </c>
      <c r="B8" s="111" t="s">
        <v>95</v>
      </c>
      <c r="C8" s="115"/>
      <c r="D8" s="116"/>
      <c r="E8" s="115"/>
      <c r="F8" s="116"/>
      <c r="G8" s="115"/>
      <c r="H8" s="116"/>
      <c r="I8" s="115"/>
      <c r="J8" s="116"/>
      <c r="K8" s="144">
        <v>248</v>
      </c>
      <c r="L8" s="145"/>
    </row>
    <row r="9" spans="1:14" ht="21.75" customHeight="1" thickTop="1" thickBot="1">
      <c r="B9" s="42" t="s">
        <v>96</v>
      </c>
      <c r="C9" s="138">
        <f>SUM(C4:D8)*6</f>
        <v>1488</v>
      </c>
      <c r="D9" s="139"/>
      <c r="E9" s="138">
        <f>SUM(E5:F8)*6</f>
        <v>1488</v>
      </c>
      <c r="F9" s="139"/>
      <c r="G9" s="138">
        <f>SUM(G6:H8)*6</f>
        <v>1488</v>
      </c>
      <c r="H9" s="139"/>
      <c r="I9" s="138">
        <f>SUM(I7:J8)*6</f>
        <v>1488</v>
      </c>
      <c r="J9" s="139"/>
      <c r="K9" s="138">
        <f>SUM(K8)*6</f>
        <v>1488</v>
      </c>
      <c r="L9" s="139"/>
      <c r="M9" s="33"/>
      <c r="N9" s="33"/>
    </row>
    <row r="10" spans="1:14" ht="32.25" customHeight="1" thickTop="1" thickBot="1">
      <c r="C10" s="33"/>
      <c r="D10" s="33"/>
      <c r="E10" s="33"/>
      <c r="F10" s="33"/>
      <c r="G10" s="33"/>
      <c r="H10" s="33"/>
      <c r="I10" s="135" t="s">
        <v>103</v>
      </c>
      <c r="J10" s="136"/>
      <c r="K10" s="136"/>
      <c r="L10" s="77">
        <f>SUM(C9:L9)/6</f>
        <v>1240</v>
      </c>
      <c r="N10" s="33"/>
    </row>
    <row r="11" spans="1:14" ht="31.5" customHeight="1" thickTop="1" thickBot="1">
      <c r="B11" s="71"/>
      <c r="C11" s="71"/>
      <c r="D11" s="71"/>
      <c r="E11" s="71"/>
      <c r="F11" s="71"/>
      <c r="G11" s="71"/>
      <c r="H11" s="71"/>
      <c r="I11" s="135" t="s">
        <v>100</v>
      </c>
      <c r="J11" s="136"/>
      <c r="K11" s="136"/>
      <c r="L11" s="77">
        <f>SUM(C9:L9)</f>
        <v>7440</v>
      </c>
    </row>
    <row r="12" spans="1:14" ht="38.25" customHeight="1" thickTop="1"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3" spans="1:14"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4"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14"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4"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3:12">
      <c r="C17" s="33"/>
      <c r="D17" s="33"/>
      <c r="E17" s="33"/>
      <c r="F17" s="33"/>
      <c r="G17" s="33"/>
      <c r="H17" s="33"/>
      <c r="I17" s="33"/>
      <c r="J17" s="33"/>
      <c r="K17" s="33"/>
      <c r="L17" s="33"/>
    </row>
    <row r="18" spans="3:12"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3:12">
      <c r="C19" s="33"/>
      <c r="D19" s="33"/>
      <c r="E19" s="33"/>
      <c r="F19" s="33"/>
      <c r="G19" s="33"/>
      <c r="H19" s="33"/>
      <c r="I19" s="33"/>
      <c r="J19" s="33"/>
      <c r="K19" s="33"/>
      <c r="L19" s="33"/>
    </row>
    <row r="20" spans="3:12"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3:12">
      <c r="C21" s="33"/>
      <c r="D21" s="33"/>
      <c r="E21" s="33"/>
      <c r="F21" s="33"/>
      <c r="G21" s="33"/>
      <c r="H21" s="33"/>
      <c r="I21" s="33"/>
      <c r="J21" s="33"/>
      <c r="K21" s="33"/>
      <c r="L21" s="33"/>
    </row>
    <row r="22" spans="3:12">
      <c r="C22" s="33"/>
      <c r="D22" s="33"/>
      <c r="E22" s="33"/>
      <c r="F22" s="33"/>
      <c r="G22" s="33"/>
      <c r="H22" s="33"/>
      <c r="I22" s="33"/>
      <c r="J22" s="33"/>
      <c r="K22" s="33"/>
      <c r="L22" s="33"/>
    </row>
    <row r="23" spans="3:12">
      <c r="C23" s="33"/>
      <c r="D23" s="33"/>
      <c r="E23" s="33"/>
      <c r="F23" s="33"/>
      <c r="G23" s="33"/>
      <c r="H23" s="33"/>
      <c r="I23" s="33"/>
      <c r="J23" s="33"/>
      <c r="K23" s="33"/>
      <c r="L23" s="33"/>
    </row>
    <row r="24" spans="3:12"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3:12"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3:12"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3:12"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3:12"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3:12"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3:12"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3:12"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3:12"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3:12"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3:12"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3:12"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3:12">
      <c r="C36" s="33"/>
      <c r="D36" s="33"/>
      <c r="E36" s="33"/>
      <c r="F36" s="33"/>
      <c r="G36" s="33"/>
      <c r="H36" s="33"/>
      <c r="I36" s="33"/>
      <c r="J36" s="33"/>
      <c r="K36" s="33"/>
      <c r="L36" s="33"/>
    </row>
    <row r="37" spans="3:12"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8" spans="3:12"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3:12"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3:12"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3:12">
      <c r="C41" s="33"/>
      <c r="D41" s="33"/>
      <c r="E41" s="33"/>
      <c r="F41" s="33"/>
      <c r="G41" s="33"/>
      <c r="H41" s="33"/>
      <c r="I41" s="33"/>
      <c r="J41" s="33"/>
      <c r="K41" s="33"/>
      <c r="L41" s="33"/>
    </row>
    <row r="42" spans="3:12"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3:12"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3:12"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3:12"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3:12"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3:12"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3:12"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3:12"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3:12"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3:12"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3:12"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3:12"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3:12"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3:12"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3:12"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3:12"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3:12"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3:12"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3:12"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3:12"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3:12"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3:12"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3:12"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3:12"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3:12"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3:12"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3:12"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3:12"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3:12"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3:12">
      <c r="C71" s="33"/>
      <c r="D71" s="33"/>
      <c r="E71" s="33"/>
      <c r="F71" s="33"/>
      <c r="G71" s="33"/>
      <c r="H71" s="33"/>
      <c r="I71" s="33"/>
      <c r="J71" s="33"/>
      <c r="K71" s="33"/>
      <c r="L71" s="33"/>
    </row>
  </sheetData>
  <mergeCells count="13">
    <mergeCell ref="I11:K11"/>
    <mergeCell ref="A1:L1"/>
    <mergeCell ref="I10:K10"/>
    <mergeCell ref="C9:D9"/>
    <mergeCell ref="E9:F9"/>
    <mergeCell ref="G9:H9"/>
    <mergeCell ref="I9:J9"/>
    <mergeCell ref="K9:L9"/>
    <mergeCell ref="C4:D4"/>
    <mergeCell ref="E5:F5"/>
    <mergeCell ref="G6:H6"/>
    <mergeCell ref="I7:J7"/>
    <mergeCell ref="K8:L8"/>
  </mergeCells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2"/>
  <sheetViews>
    <sheetView rightToLeft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3" sqref="A3:L11"/>
    </sheetView>
  </sheetViews>
  <sheetFormatPr defaultRowHeight="15"/>
  <cols>
    <col min="1" max="1" width="28.25" style="38" customWidth="1"/>
    <col min="2" max="2" width="23.375" customWidth="1"/>
    <col min="3" max="12" width="8.75" style="1" customWidth="1"/>
  </cols>
  <sheetData>
    <row r="1" spans="1:14" ht="27" customHeight="1">
      <c r="A1" s="137" t="s">
        <v>98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35"/>
    </row>
    <row r="2" spans="1:14" ht="27" customHeight="1" thickBot="1"/>
    <row r="3" spans="1:14" s="34" customFormat="1" ht="86.25" customHeight="1" thickTop="1" thickBot="1">
      <c r="A3" s="72" t="s">
        <v>8</v>
      </c>
      <c r="B3" s="119" t="s">
        <v>22</v>
      </c>
      <c r="C3" s="122" t="s">
        <v>70</v>
      </c>
      <c r="D3" s="123" t="s">
        <v>29</v>
      </c>
      <c r="E3" s="122" t="s">
        <v>72</v>
      </c>
      <c r="F3" s="123" t="s">
        <v>33</v>
      </c>
      <c r="G3" s="122" t="s">
        <v>74</v>
      </c>
      <c r="H3" s="123" t="s">
        <v>37</v>
      </c>
      <c r="I3" s="122" t="s">
        <v>76</v>
      </c>
      <c r="J3" s="123" t="s">
        <v>77</v>
      </c>
      <c r="K3" s="122" t="s">
        <v>82</v>
      </c>
      <c r="L3" s="123" t="s">
        <v>83</v>
      </c>
    </row>
    <row r="4" spans="1:14" ht="20.25" customHeight="1" thickTop="1">
      <c r="A4" s="39" t="s">
        <v>99</v>
      </c>
      <c r="B4" s="120" t="s">
        <v>91</v>
      </c>
      <c r="C4" s="149">
        <v>248</v>
      </c>
      <c r="D4" s="150"/>
      <c r="E4" s="126"/>
      <c r="F4" s="74"/>
      <c r="G4" s="126"/>
      <c r="H4" s="74"/>
      <c r="I4" s="126"/>
      <c r="J4" s="74"/>
      <c r="K4" s="126"/>
      <c r="L4" s="74"/>
    </row>
    <row r="5" spans="1:14" ht="20.25" customHeight="1">
      <c r="A5" s="40" t="s">
        <v>99</v>
      </c>
      <c r="B5" s="111" t="s">
        <v>92</v>
      </c>
      <c r="C5" s="114"/>
      <c r="D5" s="36"/>
      <c r="E5" s="142">
        <v>248</v>
      </c>
      <c r="F5" s="143"/>
      <c r="G5" s="114"/>
      <c r="H5" s="36"/>
      <c r="I5" s="114"/>
      <c r="J5" s="36"/>
      <c r="K5" s="114"/>
      <c r="L5" s="36"/>
    </row>
    <row r="6" spans="1:14" ht="20.25" customHeight="1">
      <c r="A6" s="40" t="s">
        <v>99</v>
      </c>
      <c r="B6" s="111" t="s">
        <v>93</v>
      </c>
      <c r="C6" s="114"/>
      <c r="D6" s="36"/>
      <c r="E6" s="114"/>
      <c r="F6" s="36"/>
      <c r="G6" s="140">
        <v>248</v>
      </c>
      <c r="H6" s="141"/>
      <c r="I6" s="114"/>
      <c r="J6" s="36"/>
      <c r="K6" s="114"/>
      <c r="L6" s="36"/>
    </row>
    <row r="7" spans="1:14" ht="20.25" customHeight="1">
      <c r="A7" s="40" t="s">
        <v>99</v>
      </c>
      <c r="B7" s="111" t="s">
        <v>94</v>
      </c>
      <c r="C7" s="114"/>
      <c r="D7" s="36"/>
      <c r="E7" s="114"/>
      <c r="F7" s="36"/>
      <c r="G7" s="114"/>
      <c r="H7" s="36"/>
      <c r="I7" s="142">
        <v>248</v>
      </c>
      <c r="J7" s="143"/>
      <c r="K7" s="114"/>
      <c r="L7" s="36"/>
    </row>
    <row r="8" spans="1:14" ht="20.25" customHeight="1" thickBot="1">
      <c r="A8" s="75" t="s">
        <v>99</v>
      </c>
      <c r="B8" s="121" t="s">
        <v>95</v>
      </c>
      <c r="C8" s="124"/>
      <c r="D8" s="125"/>
      <c r="E8" s="124"/>
      <c r="F8" s="125"/>
      <c r="G8" s="124"/>
      <c r="H8" s="125"/>
      <c r="I8" s="124"/>
      <c r="J8" s="125"/>
      <c r="K8" s="146">
        <v>248</v>
      </c>
      <c r="L8" s="147"/>
    </row>
    <row r="9" spans="1:14" ht="21.75" customHeight="1" thickTop="1" thickBot="1">
      <c r="B9" s="73" t="s">
        <v>96</v>
      </c>
      <c r="C9" s="138">
        <f>SUM(C4:D8)*6</f>
        <v>1488</v>
      </c>
      <c r="D9" s="139"/>
      <c r="E9" s="138">
        <f>SUM(E5:F8)*6</f>
        <v>1488</v>
      </c>
      <c r="F9" s="139"/>
      <c r="G9" s="138">
        <f>SUM(G6:H8)*6</f>
        <v>1488</v>
      </c>
      <c r="H9" s="139"/>
      <c r="I9" s="138">
        <f>SUM(I7:J8)*6</f>
        <v>1488</v>
      </c>
      <c r="J9" s="139"/>
      <c r="K9" s="138">
        <f>SUM(K8)*6</f>
        <v>1488</v>
      </c>
      <c r="L9" s="139"/>
      <c r="M9" s="33"/>
      <c r="N9" s="33"/>
    </row>
    <row r="10" spans="1:14" ht="32.25" customHeight="1" thickTop="1" thickBot="1">
      <c r="C10" s="33"/>
      <c r="D10" s="33"/>
      <c r="E10" s="33"/>
      <c r="F10" s="33"/>
      <c r="G10" s="33"/>
      <c r="H10" s="33"/>
      <c r="I10" s="148" t="s">
        <v>103</v>
      </c>
      <c r="J10" s="148"/>
      <c r="K10" s="148"/>
      <c r="L10" s="109">
        <f>SUM(C9:L9)/6</f>
        <v>1240</v>
      </c>
      <c r="N10" s="33"/>
    </row>
    <row r="11" spans="1:14" ht="32.25" customHeight="1" thickTop="1" thickBot="1">
      <c r="C11" s="33"/>
      <c r="D11" s="33"/>
      <c r="E11" s="33"/>
      <c r="F11" s="33"/>
      <c r="G11" s="33"/>
      <c r="H11" s="33"/>
      <c r="I11" s="148" t="s">
        <v>100</v>
      </c>
      <c r="J11" s="148"/>
      <c r="K11" s="148"/>
      <c r="L11" s="109">
        <f>SUM(C9:L9)</f>
        <v>7440</v>
      </c>
      <c r="N11" s="33"/>
    </row>
    <row r="12" spans="1:14" ht="31.5" customHeight="1" thickTop="1"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4" ht="38.25" customHeight="1"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4"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14"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4"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3:12">
      <c r="C17" s="33"/>
      <c r="D17" s="33"/>
      <c r="E17" s="33"/>
      <c r="F17" s="33"/>
      <c r="G17" s="33"/>
      <c r="H17" s="33"/>
      <c r="I17" s="33"/>
      <c r="J17" s="33"/>
      <c r="K17" s="33"/>
      <c r="L17" s="33"/>
    </row>
    <row r="18" spans="3:12"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3:12">
      <c r="C19" s="33"/>
      <c r="D19" s="33"/>
      <c r="E19" s="33"/>
      <c r="F19" s="33"/>
      <c r="G19" s="33"/>
      <c r="H19" s="33"/>
      <c r="I19" s="33"/>
      <c r="J19" s="33"/>
      <c r="K19" s="33"/>
      <c r="L19" s="33"/>
    </row>
    <row r="20" spans="3:12"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3:12">
      <c r="C21" s="33"/>
      <c r="D21" s="33"/>
      <c r="E21" s="33"/>
      <c r="F21" s="33"/>
      <c r="G21" s="33"/>
      <c r="H21" s="33"/>
      <c r="I21" s="33"/>
      <c r="J21" s="33"/>
      <c r="K21" s="33"/>
      <c r="L21" s="33"/>
    </row>
    <row r="22" spans="3:12">
      <c r="C22" s="33"/>
      <c r="D22" s="33"/>
      <c r="E22" s="33"/>
      <c r="F22" s="33"/>
      <c r="G22" s="33"/>
      <c r="H22" s="33"/>
      <c r="I22" s="33"/>
      <c r="J22" s="33"/>
      <c r="K22" s="33"/>
      <c r="L22" s="33"/>
    </row>
    <row r="23" spans="3:12">
      <c r="C23" s="33"/>
      <c r="D23" s="33"/>
      <c r="E23" s="33"/>
      <c r="F23" s="33"/>
      <c r="G23" s="33"/>
      <c r="H23" s="33"/>
      <c r="I23" s="33"/>
      <c r="J23" s="33"/>
      <c r="K23" s="33"/>
      <c r="L23" s="33"/>
    </row>
    <row r="24" spans="3:12"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3:12"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3:12"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3:12"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3:12"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3:12"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3:12"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3:12"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3:12"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3:12"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3:12"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3:12"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3:12">
      <c r="C36" s="33"/>
      <c r="D36" s="33"/>
      <c r="E36" s="33"/>
      <c r="F36" s="33"/>
      <c r="G36" s="33"/>
      <c r="H36" s="33"/>
      <c r="I36" s="33"/>
      <c r="J36" s="33"/>
      <c r="K36" s="33"/>
      <c r="L36" s="33"/>
    </row>
    <row r="37" spans="3:12"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8" spans="3:12"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3:12"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3:12"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3:12">
      <c r="C41" s="33"/>
      <c r="D41" s="33"/>
      <c r="E41" s="33"/>
      <c r="F41" s="33"/>
      <c r="G41" s="33"/>
      <c r="H41" s="33"/>
      <c r="I41" s="33"/>
      <c r="J41" s="33"/>
      <c r="K41" s="33"/>
      <c r="L41" s="33"/>
    </row>
    <row r="42" spans="3:12"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3:12"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3:12"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3:12"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3:12"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3:12"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3:12"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3:12"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3:12"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3:12"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3:12"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3:12"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3:12"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3:12"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3:12"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3:12"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3:12"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3:12"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3:12"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3:12"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3:12"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3:12"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3:12"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3:12"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3:12"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3:12"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3:12"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3:12"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3:12"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3:12"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3:12">
      <c r="C72" s="33"/>
      <c r="D72" s="33"/>
      <c r="E72" s="33"/>
      <c r="F72" s="33"/>
      <c r="G72" s="33"/>
      <c r="H72" s="33"/>
      <c r="I72" s="33"/>
      <c r="J72" s="33"/>
      <c r="K72" s="33"/>
      <c r="L72" s="33"/>
    </row>
  </sheetData>
  <mergeCells count="13">
    <mergeCell ref="K8:L8"/>
    <mergeCell ref="I11:K11"/>
    <mergeCell ref="A1:L1"/>
    <mergeCell ref="C4:D4"/>
    <mergeCell ref="E5:F5"/>
    <mergeCell ref="G6:H6"/>
    <mergeCell ref="I7:J7"/>
    <mergeCell ref="I10:K10"/>
    <mergeCell ref="C9:D9"/>
    <mergeCell ref="E9:F9"/>
    <mergeCell ref="G9:H9"/>
    <mergeCell ref="I9:J9"/>
    <mergeCell ref="K9:L9"/>
  </mergeCells>
  <pageMargins left="0.31496062992125984" right="0.31496062992125984" top="0.35433070866141736" bottom="0.35433070866141736" header="0.31496062992125984" footer="0.31496062992125984"/>
  <pageSetup paperSize="9" scale="9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0"/>
  <sheetViews>
    <sheetView rightToLeft="1" workbookViewId="0">
      <selection activeCell="A3" sqref="A3:XFD3"/>
    </sheetView>
  </sheetViews>
  <sheetFormatPr defaultRowHeight="15"/>
  <cols>
    <col min="1" max="1" width="28.25" style="38" customWidth="1"/>
    <col min="2" max="2" width="23.375" customWidth="1"/>
    <col min="3" max="12" width="8.75" style="1" customWidth="1"/>
  </cols>
  <sheetData>
    <row r="1" spans="1:14" ht="27" customHeight="1">
      <c r="A1" s="137" t="s">
        <v>98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35"/>
    </row>
    <row r="2" spans="1:14" ht="27" customHeight="1" thickBot="1"/>
    <row r="3" spans="1:14" s="34" customFormat="1" ht="66" customHeight="1" thickTop="1" thickBot="1">
      <c r="A3" s="72" t="s">
        <v>8</v>
      </c>
      <c r="B3" s="119" t="s">
        <v>22</v>
      </c>
      <c r="C3" s="127" t="s">
        <v>70</v>
      </c>
      <c r="D3" s="128" t="s">
        <v>29</v>
      </c>
      <c r="E3" s="127" t="s">
        <v>72</v>
      </c>
      <c r="F3" s="128" t="s">
        <v>33</v>
      </c>
      <c r="G3" s="127" t="s">
        <v>74</v>
      </c>
      <c r="H3" s="128" t="s">
        <v>37</v>
      </c>
      <c r="I3" s="127" t="s">
        <v>76</v>
      </c>
      <c r="J3" s="128" t="s">
        <v>77</v>
      </c>
      <c r="K3" s="127" t="s">
        <v>82</v>
      </c>
      <c r="L3" s="128" t="s">
        <v>83</v>
      </c>
    </row>
    <row r="4" spans="1:14" ht="23.25" customHeight="1" thickTop="1">
      <c r="A4" s="39" t="s">
        <v>99</v>
      </c>
      <c r="B4" s="120" t="s">
        <v>91</v>
      </c>
      <c r="C4" s="149">
        <v>248</v>
      </c>
      <c r="D4" s="150"/>
      <c r="E4" s="126"/>
      <c r="F4" s="74"/>
      <c r="G4" s="126"/>
      <c r="H4" s="74"/>
      <c r="I4" s="126"/>
      <c r="J4" s="74"/>
      <c r="K4" s="126"/>
      <c r="L4" s="74"/>
    </row>
    <row r="5" spans="1:14" ht="23.25" customHeight="1">
      <c r="A5" s="40" t="s">
        <v>99</v>
      </c>
      <c r="B5" s="111" t="s">
        <v>92</v>
      </c>
      <c r="C5" s="114"/>
      <c r="D5" s="36"/>
      <c r="E5" s="142">
        <v>248</v>
      </c>
      <c r="F5" s="143"/>
      <c r="G5" s="114"/>
      <c r="H5" s="36"/>
      <c r="I5" s="114"/>
      <c r="J5" s="36"/>
      <c r="K5" s="114"/>
      <c r="L5" s="36"/>
    </row>
    <row r="6" spans="1:14" ht="23.25" customHeight="1">
      <c r="A6" s="40" t="s">
        <v>99</v>
      </c>
      <c r="B6" s="111" t="s">
        <v>93</v>
      </c>
      <c r="C6" s="114"/>
      <c r="D6" s="36"/>
      <c r="E6" s="114"/>
      <c r="F6" s="36"/>
      <c r="G6" s="140">
        <v>248</v>
      </c>
      <c r="H6" s="141"/>
      <c r="I6" s="114"/>
      <c r="J6" s="36"/>
      <c r="K6" s="114"/>
      <c r="L6" s="36"/>
    </row>
    <row r="7" spans="1:14" ht="23.25" customHeight="1">
      <c r="A7" s="40" t="s">
        <v>99</v>
      </c>
      <c r="B7" s="111" t="s">
        <v>94</v>
      </c>
      <c r="C7" s="114"/>
      <c r="D7" s="36"/>
      <c r="E7" s="114"/>
      <c r="F7" s="36"/>
      <c r="G7" s="114"/>
      <c r="H7" s="36"/>
      <c r="I7" s="142">
        <v>248</v>
      </c>
      <c r="J7" s="143"/>
      <c r="K7" s="114"/>
      <c r="L7" s="36"/>
    </row>
    <row r="8" spans="1:14" ht="23.25" customHeight="1" thickBot="1">
      <c r="A8" s="75" t="s">
        <v>99</v>
      </c>
      <c r="B8" s="121" t="s">
        <v>95</v>
      </c>
      <c r="C8" s="124"/>
      <c r="D8" s="125"/>
      <c r="E8" s="124"/>
      <c r="F8" s="125"/>
      <c r="G8" s="124"/>
      <c r="H8" s="125"/>
      <c r="I8" s="124"/>
      <c r="J8" s="125"/>
      <c r="K8" s="146">
        <v>248</v>
      </c>
      <c r="L8" s="147"/>
    </row>
    <row r="9" spans="1:14" ht="23.25" customHeight="1" thickTop="1" thickBot="1">
      <c r="A9" s="151" t="s">
        <v>96</v>
      </c>
      <c r="B9" s="152"/>
      <c r="C9" s="138">
        <f>SUM(C4:D8)*6</f>
        <v>1488</v>
      </c>
      <c r="D9" s="139"/>
      <c r="E9" s="138">
        <f>SUM(E5:F8)*6</f>
        <v>1488</v>
      </c>
      <c r="F9" s="139"/>
      <c r="G9" s="138">
        <f>SUM(G6:H8)*6</f>
        <v>1488</v>
      </c>
      <c r="H9" s="139"/>
      <c r="I9" s="138">
        <f>SUM(I7:J8)*6</f>
        <v>1488</v>
      </c>
      <c r="J9" s="139"/>
      <c r="K9" s="138">
        <f>SUM(K8)*6</f>
        <v>1488</v>
      </c>
      <c r="L9" s="139"/>
      <c r="M9" s="33"/>
      <c r="N9" s="33"/>
    </row>
    <row r="10" spans="1:14" ht="31.5" customHeight="1" thickTop="1"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4" ht="31.5" customHeight="1"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4" ht="31.5" customHeight="1" thickBot="1"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4" ht="66.75" customHeight="1" thickTop="1" thickBot="1">
      <c r="A13" s="37" t="s">
        <v>8</v>
      </c>
      <c r="B13" s="110" t="s">
        <v>22</v>
      </c>
      <c r="C13" s="129" t="s">
        <v>46</v>
      </c>
      <c r="D13" s="130" t="s">
        <v>47</v>
      </c>
      <c r="E13" s="129" t="s">
        <v>48</v>
      </c>
      <c r="F13" s="130" t="s">
        <v>49</v>
      </c>
      <c r="G13" s="129" t="s">
        <v>50</v>
      </c>
      <c r="H13" s="130" t="s">
        <v>51</v>
      </c>
      <c r="I13" s="129" t="s">
        <v>52</v>
      </c>
      <c r="J13" s="130" t="s">
        <v>53</v>
      </c>
      <c r="K13" s="129" t="s">
        <v>54</v>
      </c>
      <c r="L13" s="130" t="s">
        <v>55</v>
      </c>
    </row>
    <row r="14" spans="1:14" ht="21.75" customHeight="1" thickTop="1">
      <c r="A14" s="39" t="s">
        <v>97</v>
      </c>
      <c r="B14" s="111" t="s">
        <v>91</v>
      </c>
      <c r="C14" s="140">
        <v>248</v>
      </c>
      <c r="D14" s="141"/>
      <c r="E14" s="117"/>
      <c r="F14" s="118"/>
      <c r="G14" s="117"/>
      <c r="H14" s="118"/>
      <c r="I14" s="117"/>
      <c r="J14" s="118"/>
      <c r="K14" s="117"/>
      <c r="L14" s="118"/>
    </row>
    <row r="15" spans="1:14" ht="21.75" customHeight="1">
      <c r="A15" s="40" t="s">
        <v>97</v>
      </c>
      <c r="B15" s="111" t="s">
        <v>92</v>
      </c>
      <c r="C15" s="114"/>
      <c r="D15" s="36"/>
      <c r="E15" s="142">
        <v>248</v>
      </c>
      <c r="F15" s="143"/>
      <c r="G15" s="114"/>
      <c r="H15" s="36"/>
      <c r="I15" s="114"/>
      <c r="J15" s="36"/>
      <c r="K15" s="114"/>
      <c r="L15" s="36"/>
    </row>
    <row r="16" spans="1:14" ht="21.75" customHeight="1">
      <c r="A16" s="40" t="s">
        <v>97</v>
      </c>
      <c r="B16" s="111" t="s">
        <v>93</v>
      </c>
      <c r="C16" s="114"/>
      <c r="D16" s="36"/>
      <c r="E16" s="114"/>
      <c r="F16" s="36"/>
      <c r="G16" s="140">
        <v>248</v>
      </c>
      <c r="H16" s="141"/>
      <c r="I16" s="114"/>
      <c r="J16" s="36"/>
      <c r="K16" s="114"/>
      <c r="L16" s="36"/>
    </row>
    <row r="17" spans="1:12" ht="21.75" customHeight="1">
      <c r="A17" s="40" t="s">
        <v>97</v>
      </c>
      <c r="B17" s="111" t="s">
        <v>94</v>
      </c>
      <c r="C17" s="114"/>
      <c r="D17" s="36"/>
      <c r="E17" s="114"/>
      <c r="F17" s="36"/>
      <c r="G17" s="114"/>
      <c r="H17" s="36"/>
      <c r="I17" s="142">
        <v>248</v>
      </c>
      <c r="J17" s="143"/>
      <c r="K17" s="114"/>
      <c r="L17" s="36"/>
    </row>
    <row r="18" spans="1:12" ht="21.75" customHeight="1">
      <c r="A18" s="41" t="s">
        <v>97</v>
      </c>
      <c r="B18" s="111" t="s">
        <v>95</v>
      </c>
      <c r="C18" s="115"/>
      <c r="D18" s="116"/>
      <c r="E18" s="115"/>
      <c r="F18" s="116"/>
      <c r="G18" s="115"/>
      <c r="H18" s="116"/>
      <c r="I18" s="115"/>
      <c r="J18" s="116"/>
      <c r="K18" s="144">
        <v>248</v>
      </c>
      <c r="L18" s="145"/>
    </row>
    <row r="19" spans="1:12" ht="21.75" customHeight="1" thickBot="1">
      <c r="A19" s="153" t="s">
        <v>96</v>
      </c>
      <c r="B19" s="154"/>
      <c r="C19" s="138">
        <f>SUM(C14:D18)*6</f>
        <v>1488</v>
      </c>
      <c r="D19" s="139"/>
      <c r="E19" s="138">
        <f>SUM(E15:F18)*6</f>
        <v>1488</v>
      </c>
      <c r="F19" s="139"/>
      <c r="G19" s="138">
        <f>SUM(G16:H18)*6</f>
        <v>1488</v>
      </c>
      <c r="H19" s="139"/>
      <c r="I19" s="138">
        <f>SUM(I17:J18)*6</f>
        <v>1488</v>
      </c>
      <c r="J19" s="139"/>
      <c r="K19" s="138">
        <f>SUM(K18)*6</f>
        <v>1488</v>
      </c>
      <c r="L19" s="139"/>
    </row>
    <row r="20" spans="1:12" ht="15.75" thickTop="1"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>
      <c r="C21" s="33"/>
      <c r="D21" s="33"/>
      <c r="E21" s="33"/>
      <c r="F21" s="33"/>
      <c r="G21" s="33"/>
      <c r="H21" s="33"/>
      <c r="I21" s="33"/>
      <c r="J21" s="33"/>
      <c r="K21" s="33"/>
      <c r="L21" s="33"/>
    </row>
    <row r="22" spans="1:12">
      <c r="C22" s="33"/>
      <c r="D22" s="33"/>
      <c r="E22" s="33"/>
      <c r="F22" s="33"/>
      <c r="G22" s="33"/>
      <c r="H22" s="33"/>
      <c r="I22" s="33"/>
      <c r="J22" s="33"/>
      <c r="K22" s="33"/>
      <c r="L22" s="33"/>
    </row>
    <row r="23" spans="1:12">
      <c r="C23" s="33"/>
      <c r="D23" s="33"/>
      <c r="E23" s="33"/>
      <c r="F23" s="33"/>
      <c r="G23" s="33"/>
      <c r="H23" s="33"/>
      <c r="I23" s="33"/>
      <c r="J23" s="33"/>
      <c r="K23" s="33"/>
      <c r="L23" s="33"/>
    </row>
    <row r="24" spans="1:12"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1:12"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2"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2"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2"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1:12"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1:12"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1:12"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3:12"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3:12"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3:12"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3:12">
      <c r="C36" s="33"/>
      <c r="D36" s="33"/>
      <c r="E36" s="33"/>
      <c r="F36" s="33"/>
      <c r="G36" s="33"/>
      <c r="H36" s="33"/>
      <c r="I36" s="33"/>
      <c r="J36" s="33"/>
      <c r="K36" s="33"/>
      <c r="L36" s="33"/>
    </row>
    <row r="37" spans="3:12"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8" spans="3:12"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3:12"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3:12"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3:12">
      <c r="C41" s="33"/>
      <c r="D41" s="33"/>
      <c r="E41" s="33"/>
      <c r="F41" s="33"/>
      <c r="G41" s="33"/>
      <c r="H41" s="33"/>
      <c r="I41" s="33"/>
      <c r="J41" s="33"/>
      <c r="K41" s="33"/>
      <c r="L41" s="33"/>
    </row>
    <row r="42" spans="3:12"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3:12"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3:12"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3:12"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3:12"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3:12"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3:12"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3:12"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3:12"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3:12"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3:12"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3:12"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3:12"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3:12"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3:12"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3:12"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3:12"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3:12"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3:12"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3:12"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3:12"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3:12"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3:12"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3:12"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3:12"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3:12"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3:12"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3:12"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3:12">
      <c r="C70" s="33"/>
      <c r="D70" s="33"/>
      <c r="E70" s="33"/>
      <c r="F70" s="33"/>
      <c r="G70" s="33"/>
      <c r="H70" s="33"/>
      <c r="I70" s="33"/>
      <c r="J70" s="33"/>
      <c r="K70" s="33"/>
      <c r="L70" s="33"/>
    </row>
  </sheetData>
  <mergeCells count="23">
    <mergeCell ref="I9:J9"/>
    <mergeCell ref="K9:L9"/>
    <mergeCell ref="A1:L1"/>
    <mergeCell ref="C4:D4"/>
    <mergeCell ref="E5:F5"/>
    <mergeCell ref="G6:H6"/>
    <mergeCell ref="I7:J7"/>
    <mergeCell ref="K8:L8"/>
    <mergeCell ref="I19:J19"/>
    <mergeCell ref="K19:L19"/>
    <mergeCell ref="C14:D14"/>
    <mergeCell ref="E15:F15"/>
    <mergeCell ref="G16:H16"/>
    <mergeCell ref="I17:J17"/>
    <mergeCell ref="K18:L18"/>
    <mergeCell ref="A9:B9"/>
    <mergeCell ref="A19:B19"/>
    <mergeCell ref="C19:D19"/>
    <mergeCell ref="E19:F19"/>
    <mergeCell ref="G19:H19"/>
    <mergeCell ref="C9:D9"/>
    <mergeCell ref="E9:F9"/>
    <mergeCell ref="G9:H9"/>
  </mergeCells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3"/>
  <sheetViews>
    <sheetView rightToLeft="1" workbookViewId="0">
      <selection activeCell="G20" sqref="G20"/>
    </sheetView>
  </sheetViews>
  <sheetFormatPr defaultRowHeight="15"/>
  <cols>
    <col min="1" max="1" width="5.375" customWidth="1"/>
    <col min="2" max="2" width="7.375" customWidth="1"/>
    <col min="3" max="3" width="12.25" customWidth="1"/>
    <col min="4" max="4" width="4.375" customWidth="1"/>
    <col min="5" max="5" width="10.375" customWidth="1"/>
    <col min="6" max="6" width="9.375" customWidth="1"/>
    <col min="7" max="8" width="15.875" customWidth="1"/>
  </cols>
  <sheetData>
    <row r="1" spans="1:8" ht="27.75" thickTop="1" thickBot="1">
      <c r="A1" s="158" t="s">
        <v>88</v>
      </c>
      <c r="B1" s="159"/>
      <c r="C1" s="159"/>
      <c r="D1" s="159"/>
      <c r="E1" s="159"/>
      <c r="F1" s="159"/>
      <c r="G1" s="159"/>
      <c r="H1" s="160"/>
    </row>
    <row r="2" spans="1:8" ht="15.75" thickTop="1">
      <c r="A2" s="7" t="s">
        <v>5</v>
      </c>
      <c r="B2" s="8" t="s">
        <v>8</v>
      </c>
      <c r="C2" s="8" t="s">
        <v>22</v>
      </c>
      <c r="D2" s="8" t="s">
        <v>23</v>
      </c>
      <c r="E2" s="8" t="s">
        <v>24</v>
      </c>
      <c r="F2" s="8" t="s">
        <v>25</v>
      </c>
      <c r="G2" s="9" t="s">
        <v>19</v>
      </c>
      <c r="H2" s="10" t="s">
        <v>20</v>
      </c>
    </row>
    <row r="3" spans="1:8" ht="15.75" thickBot="1">
      <c r="A3" s="21">
        <v>1</v>
      </c>
      <c r="B3" s="22" t="s">
        <v>6</v>
      </c>
      <c r="C3" s="155" t="s">
        <v>0</v>
      </c>
      <c r="D3" s="156"/>
      <c r="E3" s="156"/>
      <c r="F3" s="156"/>
      <c r="G3" s="156"/>
      <c r="H3" s="157"/>
    </row>
    <row r="4" spans="1:8" ht="16.5" thickTop="1" thickBot="1">
      <c r="A4" s="23">
        <v>2</v>
      </c>
      <c r="B4" s="24" t="s">
        <v>6</v>
      </c>
      <c r="C4" s="18" t="s">
        <v>45</v>
      </c>
      <c r="D4" s="19"/>
      <c r="E4" s="19"/>
      <c r="F4" s="20">
        <v>5</v>
      </c>
      <c r="G4" s="64" t="s">
        <v>46</v>
      </c>
      <c r="H4" s="64" t="s">
        <v>47</v>
      </c>
    </row>
    <row r="5" spans="1:8" ht="16.5" thickTop="1" thickBot="1">
      <c r="A5" s="21">
        <v>3</v>
      </c>
      <c r="B5" s="22" t="s">
        <v>6</v>
      </c>
      <c r="C5" s="25" t="s">
        <v>58</v>
      </c>
      <c r="D5" s="26"/>
      <c r="E5" s="26"/>
      <c r="F5" s="27">
        <v>2</v>
      </c>
      <c r="G5" s="64" t="s">
        <v>65</v>
      </c>
      <c r="H5" s="64" t="s">
        <v>66</v>
      </c>
    </row>
    <row r="6" spans="1:8" ht="16.5" thickTop="1" thickBot="1">
      <c r="A6" s="65"/>
      <c r="B6" s="22" t="s">
        <v>6</v>
      </c>
      <c r="C6" s="25" t="s">
        <v>67</v>
      </c>
      <c r="D6" s="26"/>
      <c r="E6" s="26"/>
      <c r="F6" s="27">
        <v>2</v>
      </c>
      <c r="G6" s="64" t="s">
        <v>26</v>
      </c>
      <c r="H6" s="64" t="s">
        <v>27</v>
      </c>
    </row>
    <row r="7" spans="1:8" ht="16.5" thickTop="1" thickBot="1">
      <c r="A7" s="28">
        <v>4</v>
      </c>
      <c r="B7" s="29" t="s">
        <v>6</v>
      </c>
      <c r="C7" s="161" t="s">
        <v>1</v>
      </c>
      <c r="D7" s="162"/>
      <c r="E7" s="162"/>
      <c r="F7" s="162"/>
      <c r="G7" s="162"/>
      <c r="H7" s="163"/>
    </row>
    <row r="8" spans="1:8" ht="16.5" thickTop="1" thickBot="1">
      <c r="A8" s="23">
        <v>5</v>
      </c>
      <c r="B8" s="24" t="s">
        <v>6</v>
      </c>
      <c r="C8" s="18" t="s">
        <v>45</v>
      </c>
      <c r="D8" s="19">
        <v>2</v>
      </c>
      <c r="E8" s="19">
        <v>4</v>
      </c>
      <c r="F8" s="20">
        <v>5</v>
      </c>
      <c r="G8" s="64" t="s">
        <v>48</v>
      </c>
      <c r="H8" s="64" t="s">
        <v>49</v>
      </c>
    </row>
    <row r="9" spans="1:8" ht="16.5" thickTop="1" thickBot="1">
      <c r="A9" s="21">
        <v>6</v>
      </c>
      <c r="B9" s="22" t="s">
        <v>6</v>
      </c>
      <c r="C9" s="25" t="s">
        <v>58</v>
      </c>
      <c r="D9" s="26"/>
      <c r="E9" s="26"/>
      <c r="F9" s="27">
        <v>2</v>
      </c>
      <c r="G9" s="64" t="s">
        <v>63</v>
      </c>
      <c r="H9" s="64" t="s">
        <v>64</v>
      </c>
    </row>
    <row r="10" spans="1:8" ht="16.5" thickTop="1" thickBot="1">
      <c r="A10" s="21">
        <v>7</v>
      </c>
      <c r="B10" s="22" t="s">
        <v>6</v>
      </c>
      <c r="C10" s="25" t="s">
        <v>67</v>
      </c>
      <c r="D10" s="26"/>
      <c r="E10" s="26"/>
      <c r="F10" s="27">
        <v>2</v>
      </c>
      <c r="G10" s="64" t="s">
        <v>28</v>
      </c>
      <c r="H10" s="64" t="s">
        <v>29</v>
      </c>
    </row>
    <row r="11" spans="1:8" ht="16.5" thickTop="1" thickBot="1">
      <c r="A11" s="28">
        <v>10</v>
      </c>
      <c r="B11" s="29" t="s">
        <v>6</v>
      </c>
      <c r="C11" s="161" t="s">
        <v>2</v>
      </c>
      <c r="D11" s="162"/>
      <c r="E11" s="162"/>
      <c r="F11" s="162"/>
      <c r="G11" s="162"/>
      <c r="H11" s="163"/>
    </row>
    <row r="12" spans="1:8" ht="16.5" thickTop="1" thickBot="1">
      <c r="A12" s="23">
        <v>11</v>
      </c>
      <c r="B12" s="24" t="s">
        <v>6</v>
      </c>
      <c r="C12" s="18" t="s">
        <v>45</v>
      </c>
      <c r="D12" s="19">
        <v>2</v>
      </c>
      <c r="E12" s="19">
        <v>4</v>
      </c>
      <c r="F12" s="20">
        <v>5</v>
      </c>
      <c r="G12" s="64" t="s">
        <v>50</v>
      </c>
      <c r="H12" s="64" t="s">
        <v>51</v>
      </c>
    </row>
    <row r="13" spans="1:8" ht="16.5" thickTop="1" thickBot="1">
      <c r="A13" s="21">
        <v>12</v>
      </c>
      <c r="B13" s="22" t="s">
        <v>6</v>
      </c>
      <c r="C13" s="25" t="s">
        <v>58</v>
      </c>
      <c r="D13" s="26">
        <v>2</v>
      </c>
      <c r="E13" s="26">
        <v>4</v>
      </c>
      <c r="F13" s="27">
        <v>2</v>
      </c>
      <c r="G13" s="64" t="s">
        <v>61</v>
      </c>
      <c r="H13" s="64" t="s">
        <v>62</v>
      </c>
    </row>
    <row r="14" spans="1:8" ht="16.5" thickTop="1" thickBot="1">
      <c r="A14" s="21">
        <v>13</v>
      </c>
      <c r="B14" s="22" t="s">
        <v>6</v>
      </c>
      <c r="C14" s="25" t="s">
        <v>67</v>
      </c>
      <c r="D14" s="26">
        <v>2</v>
      </c>
      <c r="E14" s="26">
        <v>4</v>
      </c>
      <c r="F14" s="27">
        <v>2</v>
      </c>
      <c r="G14" s="64" t="s">
        <v>32</v>
      </c>
      <c r="H14" s="64" t="s">
        <v>33</v>
      </c>
    </row>
    <row r="15" spans="1:8" ht="16.5" thickTop="1" thickBot="1">
      <c r="A15" s="21">
        <v>16</v>
      </c>
      <c r="B15" s="22" t="s">
        <v>6</v>
      </c>
      <c r="C15" s="155" t="s">
        <v>3</v>
      </c>
      <c r="D15" s="156"/>
      <c r="E15" s="156"/>
      <c r="F15" s="156"/>
      <c r="G15" s="156"/>
      <c r="H15" s="157"/>
    </row>
    <row r="16" spans="1:8" ht="16.5" thickTop="1" thickBot="1">
      <c r="A16" s="28">
        <v>17</v>
      </c>
      <c r="B16" s="29" t="s">
        <v>6</v>
      </c>
      <c r="C16" s="18" t="s">
        <v>45</v>
      </c>
      <c r="D16" s="16">
        <v>2</v>
      </c>
      <c r="E16" s="16">
        <v>4</v>
      </c>
      <c r="F16" s="17">
        <v>5</v>
      </c>
      <c r="G16" s="64" t="s">
        <v>52</v>
      </c>
      <c r="H16" s="64" t="s">
        <v>53</v>
      </c>
    </row>
    <row r="17" spans="1:8" ht="16.5" thickTop="1" thickBot="1">
      <c r="A17" s="23">
        <v>18</v>
      </c>
      <c r="B17" s="24" t="s">
        <v>6</v>
      </c>
      <c r="C17" s="25" t="s">
        <v>58</v>
      </c>
      <c r="D17" s="19">
        <v>2</v>
      </c>
      <c r="E17" s="19">
        <v>4</v>
      </c>
      <c r="F17" s="20">
        <v>2</v>
      </c>
      <c r="G17" s="64" t="s">
        <v>59</v>
      </c>
      <c r="H17" s="64" t="s">
        <v>60</v>
      </c>
    </row>
    <row r="18" spans="1:8" ht="16.5" thickTop="1" thickBot="1">
      <c r="A18" s="23">
        <v>19</v>
      </c>
      <c r="B18" s="24" t="s">
        <v>6</v>
      </c>
      <c r="C18" s="25" t="s">
        <v>67</v>
      </c>
      <c r="D18" s="19">
        <v>2</v>
      </c>
      <c r="E18" s="19">
        <v>4</v>
      </c>
      <c r="F18" s="20">
        <v>2</v>
      </c>
      <c r="G18" s="64" t="s">
        <v>36</v>
      </c>
      <c r="H18" s="64" t="s">
        <v>37</v>
      </c>
    </row>
    <row r="19" spans="1:8" ht="16.5" thickTop="1" thickBot="1">
      <c r="A19" s="21">
        <v>22</v>
      </c>
      <c r="B19" s="22" t="s">
        <v>6</v>
      </c>
      <c r="C19" s="155" t="s">
        <v>4</v>
      </c>
      <c r="D19" s="156"/>
      <c r="E19" s="156"/>
      <c r="F19" s="156"/>
      <c r="G19" s="156"/>
      <c r="H19" s="157"/>
    </row>
    <row r="20" spans="1:8" ht="16.5" thickTop="1" thickBot="1">
      <c r="A20" s="28">
        <v>23</v>
      </c>
      <c r="B20" s="29" t="s">
        <v>6</v>
      </c>
      <c r="C20" s="18" t="s">
        <v>45</v>
      </c>
      <c r="D20" s="16">
        <v>2</v>
      </c>
      <c r="E20" s="16">
        <v>4</v>
      </c>
      <c r="F20" s="17">
        <v>5</v>
      </c>
      <c r="G20" s="64" t="s">
        <v>54</v>
      </c>
      <c r="H20" s="64" t="s">
        <v>55</v>
      </c>
    </row>
    <row r="21" spans="1:8" ht="16.5" thickTop="1" thickBot="1">
      <c r="A21" s="23">
        <v>24</v>
      </c>
      <c r="B21" s="24" t="s">
        <v>6</v>
      </c>
      <c r="C21" s="25" t="s">
        <v>58</v>
      </c>
      <c r="D21" s="19">
        <v>2</v>
      </c>
      <c r="E21" s="19">
        <v>4</v>
      </c>
      <c r="F21" s="20">
        <v>2</v>
      </c>
      <c r="G21" s="64" t="s">
        <v>56</v>
      </c>
      <c r="H21" s="64" t="s">
        <v>57</v>
      </c>
    </row>
    <row r="22" spans="1:8" ht="16.5" thickTop="1" thickBot="1">
      <c r="A22" s="23">
        <v>25</v>
      </c>
      <c r="B22" s="24" t="s">
        <v>6</v>
      </c>
      <c r="C22" s="25" t="s">
        <v>67</v>
      </c>
      <c r="D22" s="19">
        <v>2</v>
      </c>
      <c r="E22" s="19">
        <v>4</v>
      </c>
      <c r="F22" s="20">
        <v>2</v>
      </c>
      <c r="G22" s="64" t="s">
        <v>68</v>
      </c>
      <c r="H22" s="64" t="s">
        <v>69</v>
      </c>
    </row>
    <row r="23" spans="1:8" ht="15.75" thickTop="1"/>
  </sheetData>
  <autoFilter ref="A2:H22"/>
  <mergeCells count="6">
    <mergeCell ref="C15:H15"/>
    <mergeCell ref="C19:H19"/>
    <mergeCell ref="A1:H1"/>
    <mergeCell ref="C3:H3"/>
    <mergeCell ref="C7:H7"/>
    <mergeCell ref="C11:H11"/>
  </mergeCells>
  <conditionalFormatting sqref="B2:B22">
    <cfRule type="cellIs" dxfId="3" priority="1" operator="equal">
      <formula>"A2"</formula>
    </cfRule>
    <cfRule type="cellIs" dxfId="2" priority="2" operator="equal">
      <formula>"A1"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3"/>
  <sheetViews>
    <sheetView rightToLeft="1" workbookViewId="0">
      <selection activeCell="H20" sqref="H20"/>
    </sheetView>
  </sheetViews>
  <sheetFormatPr defaultRowHeight="15"/>
  <cols>
    <col min="1" max="1" width="5.375" customWidth="1"/>
    <col min="2" max="2" width="7.375" customWidth="1"/>
    <col min="3" max="3" width="12.25" customWidth="1"/>
    <col min="4" max="4" width="4.375" customWidth="1"/>
    <col min="5" max="5" width="10.375" customWidth="1"/>
    <col min="6" max="6" width="9.375" customWidth="1"/>
    <col min="7" max="8" width="15.875" customWidth="1"/>
  </cols>
  <sheetData>
    <row r="1" spans="1:8" ht="27.75" thickTop="1" thickBot="1">
      <c r="A1" s="158" t="s">
        <v>89</v>
      </c>
      <c r="B1" s="159"/>
      <c r="C1" s="159"/>
      <c r="D1" s="159"/>
      <c r="E1" s="159"/>
      <c r="F1" s="159"/>
      <c r="G1" s="159"/>
      <c r="H1" s="160"/>
    </row>
    <row r="2" spans="1:8" ht="16.5" thickTop="1" thickBot="1">
      <c r="A2" s="7" t="s">
        <v>5</v>
      </c>
      <c r="B2" s="8" t="s">
        <v>8</v>
      </c>
      <c r="C2" s="8" t="s">
        <v>22</v>
      </c>
      <c r="D2" s="8" t="s">
        <v>23</v>
      </c>
      <c r="E2" s="8" t="s">
        <v>24</v>
      </c>
      <c r="F2" s="8" t="s">
        <v>25</v>
      </c>
      <c r="G2" s="9" t="s">
        <v>19</v>
      </c>
      <c r="H2" s="10" t="s">
        <v>20</v>
      </c>
    </row>
    <row r="3" spans="1:8" ht="16.5" thickTop="1" thickBot="1">
      <c r="A3" s="28">
        <v>7</v>
      </c>
      <c r="B3" s="29" t="s">
        <v>7</v>
      </c>
      <c r="C3" s="167" t="s">
        <v>0</v>
      </c>
      <c r="D3" s="168"/>
      <c r="E3" s="168"/>
      <c r="F3" s="168"/>
      <c r="G3" s="168"/>
      <c r="H3" s="169"/>
    </row>
    <row r="4" spans="1:8" ht="16.5" thickTop="1" thickBot="1">
      <c r="A4" s="23">
        <v>8</v>
      </c>
      <c r="B4" s="24" t="s">
        <v>7</v>
      </c>
      <c r="C4" s="13" t="s">
        <v>45</v>
      </c>
      <c r="D4" s="14">
        <v>2</v>
      </c>
      <c r="E4" s="14">
        <v>4</v>
      </c>
      <c r="F4" s="15">
        <v>5</v>
      </c>
      <c r="G4" s="66" t="s">
        <v>70</v>
      </c>
      <c r="H4" s="66" t="s">
        <v>29</v>
      </c>
    </row>
    <row r="5" spans="1:8" ht="16.5" thickTop="1" thickBot="1">
      <c r="A5" s="21">
        <v>9</v>
      </c>
      <c r="B5" s="22" t="s">
        <v>7</v>
      </c>
      <c r="C5" s="30" t="s">
        <v>58</v>
      </c>
      <c r="D5" s="31">
        <v>2</v>
      </c>
      <c r="E5" s="31">
        <v>4</v>
      </c>
      <c r="F5" s="32">
        <v>2</v>
      </c>
      <c r="G5" s="66" t="s">
        <v>71</v>
      </c>
      <c r="H5" s="66" t="s">
        <v>50</v>
      </c>
    </row>
    <row r="6" spans="1:8" ht="16.5" thickTop="1" thickBot="1">
      <c r="A6" s="21">
        <v>10</v>
      </c>
      <c r="B6" s="22" t="s">
        <v>7</v>
      </c>
      <c r="C6" s="30" t="s">
        <v>67</v>
      </c>
      <c r="D6" s="31">
        <v>2</v>
      </c>
      <c r="E6" s="31">
        <v>4</v>
      </c>
      <c r="F6" s="32">
        <v>2</v>
      </c>
      <c r="G6" s="66" t="s">
        <v>30</v>
      </c>
      <c r="H6" s="66" t="s">
        <v>31</v>
      </c>
    </row>
    <row r="7" spans="1:8" ht="16.5" thickTop="1" thickBot="1">
      <c r="A7" s="28">
        <v>13</v>
      </c>
      <c r="B7" s="29" t="s">
        <v>7</v>
      </c>
      <c r="C7" s="167" t="s">
        <v>1</v>
      </c>
      <c r="D7" s="168"/>
      <c r="E7" s="168"/>
      <c r="F7" s="168"/>
      <c r="G7" s="168"/>
      <c r="H7" s="169"/>
    </row>
    <row r="8" spans="1:8" ht="16.5" thickTop="1" thickBot="1">
      <c r="A8" s="23">
        <v>14</v>
      </c>
      <c r="B8" s="24" t="s">
        <v>7</v>
      </c>
      <c r="C8" s="13" t="s">
        <v>45</v>
      </c>
      <c r="D8" s="14">
        <v>2</v>
      </c>
      <c r="E8" s="14">
        <v>4</v>
      </c>
      <c r="F8" s="15">
        <v>5</v>
      </c>
      <c r="G8" s="66" t="s">
        <v>72</v>
      </c>
      <c r="H8" s="66" t="s">
        <v>33</v>
      </c>
    </row>
    <row r="9" spans="1:8" ht="16.5" thickTop="1" thickBot="1">
      <c r="A9" s="5">
        <v>15</v>
      </c>
      <c r="B9" s="6" t="s">
        <v>7</v>
      </c>
      <c r="C9" s="30" t="s">
        <v>58</v>
      </c>
      <c r="D9" s="3">
        <v>2</v>
      </c>
      <c r="E9" s="3">
        <v>4</v>
      </c>
      <c r="F9" s="4">
        <v>2</v>
      </c>
      <c r="G9" s="66" t="s">
        <v>73</v>
      </c>
      <c r="H9" s="66" t="s">
        <v>52</v>
      </c>
    </row>
    <row r="10" spans="1:8" ht="16.5" thickTop="1" thickBot="1">
      <c r="A10" s="5">
        <v>16</v>
      </c>
      <c r="B10" s="6" t="s">
        <v>7</v>
      </c>
      <c r="C10" s="30" t="s">
        <v>67</v>
      </c>
      <c r="D10" s="3">
        <v>2</v>
      </c>
      <c r="E10" s="3">
        <v>4</v>
      </c>
      <c r="F10" s="4">
        <v>2</v>
      </c>
      <c r="G10" s="66" t="s">
        <v>34</v>
      </c>
      <c r="H10" s="66" t="s">
        <v>35</v>
      </c>
    </row>
    <row r="11" spans="1:8" ht="16.5" thickTop="1" thickBot="1">
      <c r="A11" s="21">
        <v>19</v>
      </c>
      <c r="B11" s="22" t="s">
        <v>7</v>
      </c>
      <c r="C11" s="164" t="s">
        <v>2</v>
      </c>
      <c r="D11" s="165"/>
      <c r="E11" s="165"/>
      <c r="F11" s="165"/>
      <c r="G11" s="165"/>
      <c r="H11" s="166"/>
    </row>
    <row r="12" spans="1:8" ht="16.5" thickTop="1" thickBot="1">
      <c r="A12" s="28">
        <v>20</v>
      </c>
      <c r="B12" s="29" t="s">
        <v>7</v>
      </c>
      <c r="C12" s="13" t="s">
        <v>45</v>
      </c>
      <c r="D12" s="11">
        <v>2</v>
      </c>
      <c r="E12" s="11">
        <v>4</v>
      </c>
      <c r="F12" s="12">
        <v>5</v>
      </c>
      <c r="G12" s="67" t="s">
        <v>74</v>
      </c>
      <c r="H12" s="67" t="s">
        <v>37</v>
      </c>
    </row>
    <row r="13" spans="1:8" ht="16.5" thickTop="1" thickBot="1">
      <c r="A13" s="23">
        <v>21</v>
      </c>
      <c r="B13" s="24" t="s">
        <v>7</v>
      </c>
      <c r="C13" s="30" t="s">
        <v>58</v>
      </c>
      <c r="D13" s="14">
        <v>2</v>
      </c>
      <c r="E13" s="14">
        <v>4</v>
      </c>
      <c r="F13" s="15">
        <v>2</v>
      </c>
      <c r="G13" s="67" t="s">
        <v>75</v>
      </c>
      <c r="H13" s="67" t="s">
        <v>54</v>
      </c>
    </row>
    <row r="14" spans="1:8" ht="16.5" thickTop="1" thickBot="1">
      <c r="A14" s="23">
        <v>22</v>
      </c>
      <c r="B14" s="24" t="s">
        <v>7</v>
      </c>
      <c r="C14" s="30" t="s">
        <v>67</v>
      </c>
      <c r="D14" s="14">
        <v>2</v>
      </c>
      <c r="E14" s="14">
        <v>4</v>
      </c>
      <c r="F14" s="15">
        <v>2</v>
      </c>
      <c r="G14" s="67" t="s">
        <v>38</v>
      </c>
      <c r="H14" s="67" t="s">
        <v>39</v>
      </c>
    </row>
    <row r="15" spans="1:8" ht="16.5" thickTop="1" thickBot="1">
      <c r="A15" s="21">
        <v>25</v>
      </c>
      <c r="B15" s="22" t="s">
        <v>7</v>
      </c>
      <c r="C15" s="164" t="s">
        <v>3</v>
      </c>
      <c r="D15" s="165"/>
      <c r="E15" s="165"/>
      <c r="F15" s="165"/>
      <c r="G15" s="165"/>
      <c r="H15" s="166"/>
    </row>
    <row r="16" spans="1:8" ht="16.5" thickTop="1" thickBot="1">
      <c r="A16" s="28">
        <v>26</v>
      </c>
      <c r="B16" s="29" t="s">
        <v>7</v>
      </c>
      <c r="C16" s="13" t="s">
        <v>45</v>
      </c>
      <c r="D16" s="11">
        <v>2</v>
      </c>
      <c r="E16" s="11">
        <v>4</v>
      </c>
      <c r="F16" s="12">
        <v>5</v>
      </c>
      <c r="G16" s="67" t="s">
        <v>76</v>
      </c>
      <c r="H16" s="67" t="s">
        <v>77</v>
      </c>
    </row>
    <row r="17" spans="1:8" ht="16.5" thickTop="1" thickBot="1">
      <c r="A17" s="68"/>
      <c r="B17" s="29" t="s">
        <v>7</v>
      </c>
      <c r="C17" s="30" t="s">
        <v>58</v>
      </c>
      <c r="D17" s="69"/>
      <c r="E17" s="69"/>
      <c r="F17" s="70">
        <v>2</v>
      </c>
      <c r="G17" s="67" t="s">
        <v>78</v>
      </c>
      <c r="H17" s="67" t="s">
        <v>79</v>
      </c>
    </row>
    <row r="18" spans="1:8" ht="16.5" thickTop="1" thickBot="1">
      <c r="A18" s="23">
        <v>27</v>
      </c>
      <c r="B18" s="24" t="s">
        <v>7</v>
      </c>
      <c r="C18" s="30" t="s">
        <v>67</v>
      </c>
      <c r="D18" s="14">
        <v>2</v>
      </c>
      <c r="E18" s="14">
        <v>4</v>
      </c>
      <c r="F18" s="15">
        <v>2</v>
      </c>
      <c r="G18" s="67" t="s">
        <v>80</v>
      </c>
      <c r="H18" s="67" t="s">
        <v>81</v>
      </c>
    </row>
    <row r="19" spans="1:8" ht="16.5" thickTop="1" thickBot="1">
      <c r="A19" s="21">
        <v>28</v>
      </c>
      <c r="B19" s="22" t="s">
        <v>7</v>
      </c>
      <c r="C19" s="164" t="s">
        <v>4</v>
      </c>
      <c r="D19" s="165"/>
      <c r="E19" s="165"/>
      <c r="F19" s="165"/>
      <c r="G19" s="165"/>
      <c r="H19" s="166"/>
    </row>
    <row r="20" spans="1:8" ht="16.5" thickTop="1" thickBot="1">
      <c r="A20" s="28">
        <v>29</v>
      </c>
      <c r="B20" s="29" t="s">
        <v>7</v>
      </c>
      <c r="C20" s="13" t="s">
        <v>45</v>
      </c>
      <c r="D20" s="11">
        <v>2</v>
      </c>
      <c r="E20" s="11">
        <v>4</v>
      </c>
      <c r="F20" s="12">
        <v>5</v>
      </c>
      <c r="G20" s="67" t="s">
        <v>82</v>
      </c>
      <c r="H20" s="67" t="s">
        <v>83</v>
      </c>
    </row>
    <row r="21" spans="1:8" ht="16.5" thickTop="1" thickBot="1">
      <c r="A21" s="28"/>
      <c r="B21" s="29" t="s">
        <v>7</v>
      </c>
      <c r="C21" s="30" t="s">
        <v>58</v>
      </c>
      <c r="D21" s="11"/>
      <c r="E21" s="11"/>
      <c r="F21" s="12">
        <v>2</v>
      </c>
      <c r="G21" s="67" t="s">
        <v>84</v>
      </c>
      <c r="H21" s="67" t="s">
        <v>85</v>
      </c>
    </row>
    <row r="22" spans="1:8" ht="16.5" thickTop="1" thickBot="1">
      <c r="A22" s="28">
        <v>30</v>
      </c>
      <c r="B22" s="29" t="s">
        <v>7</v>
      </c>
      <c r="C22" s="30" t="s">
        <v>67</v>
      </c>
      <c r="D22" s="11">
        <v>2</v>
      </c>
      <c r="E22" s="11">
        <v>4</v>
      </c>
      <c r="F22" s="12">
        <v>2</v>
      </c>
      <c r="G22" s="67" t="s">
        <v>86</v>
      </c>
      <c r="H22" s="67" t="s">
        <v>87</v>
      </c>
    </row>
    <row r="23" spans="1:8" ht="15.75" thickTop="1"/>
  </sheetData>
  <autoFilter ref="A2:H22"/>
  <mergeCells count="6">
    <mergeCell ref="C19:H19"/>
    <mergeCell ref="C7:H7"/>
    <mergeCell ref="C11:H11"/>
    <mergeCell ref="C15:H15"/>
    <mergeCell ref="A1:H1"/>
    <mergeCell ref="C3:H3"/>
  </mergeCells>
  <conditionalFormatting sqref="B2:B22">
    <cfRule type="cellIs" dxfId="1" priority="1" operator="equal">
      <formula>"A2"</formula>
    </cfRule>
    <cfRule type="cellIs" dxfId="0" priority="2" operator="equal">
      <formula>"A1"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K14"/>
  <sheetViews>
    <sheetView rightToLeft="1" tabSelected="1" topLeftCell="A2" zoomScaleSheetLayoutView="100" workbookViewId="0">
      <selection activeCell="G6" sqref="G6"/>
    </sheetView>
  </sheetViews>
  <sheetFormatPr defaultColWidth="13.75" defaultRowHeight="12.75"/>
  <cols>
    <col min="1" max="1" width="1.875" style="78" customWidth="1"/>
    <col min="2" max="2" width="6.75" style="78" customWidth="1"/>
    <col min="3" max="3" width="10.75" style="78" customWidth="1"/>
    <col min="4" max="4" width="25.125" style="78" customWidth="1"/>
    <col min="5" max="5" width="13.25" style="78" customWidth="1"/>
    <col min="6" max="6" width="16.75" style="78" customWidth="1"/>
    <col min="7" max="7" width="8.875" style="78" customWidth="1"/>
    <col min="8" max="8" width="16.75" style="78" customWidth="1"/>
    <col min="9" max="9" width="16.25" style="78" customWidth="1"/>
    <col min="10" max="10" width="12.375" style="78" customWidth="1"/>
    <col min="11" max="11" width="21.875" style="78" customWidth="1"/>
    <col min="12" max="242" width="9.125" style="78" customWidth="1"/>
    <col min="243" max="243" width="1.875" style="78" customWidth="1"/>
    <col min="244" max="245" width="4.25" style="78" bestFit="1" customWidth="1"/>
    <col min="246" max="246" width="13.875" style="78" bestFit="1" customWidth="1"/>
    <col min="247" max="247" width="7" style="78" bestFit="1" customWidth="1"/>
    <col min="248" max="248" width="12.25" style="78" bestFit="1" customWidth="1"/>
    <col min="249" max="249" width="10.875" style="78" bestFit="1" customWidth="1"/>
    <col min="250" max="250" width="12.375" style="78" customWidth="1"/>
    <col min="251" max="251" width="12.75" style="78" customWidth="1"/>
    <col min="252" max="252" width="14" style="78" customWidth="1"/>
    <col min="253" max="254" width="13.625" style="78" customWidth="1"/>
    <col min="255" max="255" width="12.25" style="78" bestFit="1" customWidth="1"/>
    <col min="256" max="256" width="13.25" style="78" customWidth="1"/>
    <col min="257" max="257" width="14.375" style="78" customWidth="1"/>
    <col min="258" max="16384" width="13.75" style="78"/>
  </cols>
  <sheetData>
    <row r="1" spans="1:11" ht="46.5" customHeight="1" thickBot="1"/>
    <row r="2" spans="1:11" ht="42" customHeight="1" thickBot="1">
      <c r="A2" s="79"/>
      <c r="B2" s="178" t="s">
        <v>105</v>
      </c>
      <c r="C2" s="179"/>
      <c r="D2" s="179"/>
      <c r="E2" s="179"/>
      <c r="F2" s="179"/>
      <c r="G2" s="179"/>
      <c r="H2" s="179"/>
      <c r="I2" s="179"/>
      <c r="J2" s="179"/>
      <c r="K2" s="180"/>
    </row>
    <row r="3" spans="1:11" ht="30" customHeight="1">
      <c r="B3" s="181" t="s">
        <v>5</v>
      </c>
      <c r="C3" s="183" t="s">
        <v>106</v>
      </c>
      <c r="D3" s="184"/>
      <c r="E3" s="187" t="s">
        <v>107</v>
      </c>
      <c r="F3" s="189" t="s">
        <v>108</v>
      </c>
      <c r="G3" s="191" t="s">
        <v>109</v>
      </c>
      <c r="H3" s="183" t="s">
        <v>110</v>
      </c>
      <c r="I3" s="183" t="s">
        <v>111</v>
      </c>
      <c r="J3" s="187" t="s">
        <v>112</v>
      </c>
      <c r="K3" s="189" t="s">
        <v>113</v>
      </c>
    </row>
    <row r="4" spans="1:11" ht="24" customHeight="1" thickBot="1">
      <c r="B4" s="182"/>
      <c r="C4" s="185"/>
      <c r="D4" s="186"/>
      <c r="E4" s="188"/>
      <c r="F4" s="190"/>
      <c r="G4" s="192"/>
      <c r="H4" s="185"/>
      <c r="I4" s="185"/>
      <c r="J4" s="188"/>
      <c r="K4" s="190"/>
    </row>
    <row r="5" spans="1:11" s="80" customFormat="1" ht="35.1" customHeight="1" thickBot="1">
      <c r="B5" s="81">
        <v>6</v>
      </c>
      <c r="C5" s="172" t="s">
        <v>114</v>
      </c>
      <c r="D5" s="82" t="s">
        <v>115</v>
      </c>
      <c r="E5" s="82" t="s">
        <v>116</v>
      </c>
      <c r="F5" s="83" t="s">
        <v>117</v>
      </c>
      <c r="G5" s="84">
        <v>390</v>
      </c>
      <c r="H5" s="85">
        <v>5</v>
      </c>
      <c r="I5" s="85">
        <v>5</v>
      </c>
      <c r="J5" s="86">
        <f>I5*H5*G5</f>
        <v>9750</v>
      </c>
      <c r="K5" s="87"/>
    </row>
    <row r="6" spans="1:11" s="80" customFormat="1" ht="35.1" customHeight="1">
      <c r="B6" s="88">
        <v>7</v>
      </c>
      <c r="C6" s="173"/>
      <c r="D6" s="89" t="s">
        <v>118</v>
      </c>
      <c r="E6" s="89" t="s">
        <v>116</v>
      </c>
      <c r="F6" s="90" t="s">
        <v>117</v>
      </c>
      <c r="G6" s="91">
        <v>248</v>
      </c>
      <c r="H6" s="92">
        <v>5</v>
      </c>
      <c r="I6" s="92">
        <v>5</v>
      </c>
      <c r="J6" s="86">
        <f t="shared" ref="J6:J10" si="0">I6*H6*G6</f>
        <v>6200</v>
      </c>
      <c r="K6" s="93"/>
    </row>
    <row r="7" spans="1:11" s="80" customFormat="1" ht="35.1" customHeight="1" thickBot="1">
      <c r="B7" s="88">
        <v>7</v>
      </c>
      <c r="C7" s="174"/>
      <c r="D7" s="89" t="s">
        <v>118</v>
      </c>
      <c r="E7" s="89" t="s">
        <v>116</v>
      </c>
      <c r="F7" s="90" t="s">
        <v>119</v>
      </c>
      <c r="G7" s="91">
        <f>118*0.8*2</f>
        <v>188.8</v>
      </c>
      <c r="H7" s="92">
        <v>5</v>
      </c>
      <c r="I7" s="92">
        <v>1</v>
      </c>
      <c r="J7" s="86">
        <f t="shared" si="0"/>
        <v>944</v>
      </c>
      <c r="K7" s="93" t="s">
        <v>120</v>
      </c>
    </row>
    <row r="8" spans="1:11" s="80" customFormat="1" ht="35.1" customHeight="1" thickBot="1">
      <c r="B8" s="94">
        <v>6</v>
      </c>
      <c r="C8" s="175" t="s">
        <v>121</v>
      </c>
      <c r="D8" s="95" t="s">
        <v>115</v>
      </c>
      <c r="E8" s="95" t="s">
        <v>116</v>
      </c>
      <c r="F8" s="96" t="s">
        <v>117</v>
      </c>
      <c r="G8" s="97">
        <v>310</v>
      </c>
      <c r="H8" s="98">
        <v>7</v>
      </c>
      <c r="I8" s="98">
        <v>5</v>
      </c>
      <c r="J8" s="99">
        <f t="shared" si="0"/>
        <v>10850</v>
      </c>
      <c r="K8" s="100"/>
    </row>
    <row r="9" spans="1:11" s="80" customFormat="1" ht="35.1" customHeight="1" thickBot="1">
      <c r="B9" s="94">
        <v>7</v>
      </c>
      <c r="C9" s="176"/>
      <c r="D9" s="95" t="s">
        <v>118</v>
      </c>
      <c r="E9" s="95" t="s">
        <v>116</v>
      </c>
      <c r="F9" s="96" t="s">
        <v>117</v>
      </c>
      <c r="G9" s="97">
        <v>210</v>
      </c>
      <c r="H9" s="98">
        <v>7</v>
      </c>
      <c r="I9" s="98">
        <v>5</v>
      </c>
      <c r="J9" s="99">
        <f t="shared" si="0"/>
        <v>7350</v>
      </c>
      <c r="K9" s="100"/>
    </row>
    <row r="10" spans="1:11" s="80" customFormat="1" ht="35.1" customHeight="1" thickBot="1">
      <c r="B10" s="94">
        <v>7</v>
      </c>
      <c r="C10" s="177"/>
      <c r="D10" s="101" t="s">
        <v>118</v>
      </c>
      <c r="E10" s="101" t="s">
        <v>116</v>
      </c>
      <c r="F10" s="102" t="s">
        <v>119</v>
      </c>
      <c r="G10" s="103">
        <f>56*2*0.8*2</f>
        <v>179.20000000000002</v>
      </c>
      <c r="H10" s="104">
        <v>7</v>
      </c>
      <c r="I10" s="104">
        <v>1</v>
      </c>
      <c r="J10" s="105">
        <f t="shared" si="0"/>
        <v>1254.4000000000001</v>
      </c>
      <c r="K10" s="106" t="s">
        <v>122</v>
      </c>
    </row>
    <row r="11" spans="1:11" ht="35.25" customHeight="1" thickBot="1">
      <c r="G11" s="171" t="s">
        <v>118</v>
      </c>
      <c r="H11" s="171"/>
      <c r="I11" s="171"/>
      <c r="J11" s="108">
        <f>J6+J7+J9+J10</f>
        <v>15748.4</v>
      </c>
      <c r="K11" s="107"/>
    </row>
    <row r="12" spans="1:11" ht="27" customHeight="1" thickBot="1">
      <c r="G12" s="171" t="s">
        <v>115</v>
      </c>
      <c r="H12" s="171"/>
      <c r="I12" s="171"/>
      <c r="J12" s="108">
        <f>J5+J8</f>
        <v>20600</v>
      </c>
    </row>
    <row r="13" spans="1:11" ht="33" customHeight="1" thickBot="1">
      <c r="F13" s="170"/>
      <c r="G13" s="171" t="s">
        <v>123</v>
      </c>
      <c r="H13" s="171"/>
      <c r="I13" s="171"/>
      <c r="J13" s="108">
        <f>SUM(J11:J12)</f>
        <v>36348.400000000001</v>
      </c>
      <c r="K13" s="170"/>
    </row>
    <row r="14" spans="1:11">
      <c r="F14" s="170"/>
      <c r="K14" s="170"/>
    </row>
  </sheetData>
  <mergeCells count="17">
    <mergeCell ref="C5:C7"/>
    <mergeCell ref="C8:C10"/>
    <mergeCell ref="B2:K2"/>
    <mergeCell ref="B3:B4"/>
    <mergeCell ref="C3:D4"/>
    <mergeCell ref="E3:E4"/>
    <mergeCell ref="F3:F4"/>
    <mergeCell ref="G3:G4"/>
    <mergeCell ref="H3:H4"/>
    <mergeCell ref="I3:I4"/>
    <mergeCell ref="J3:J4"/>
    <mergeCell ref="K3:K4"/>
    <mergeCell ref="F13:F14"/>
    <mergeCell ref="K13:K14"/>
    <mergeCell ref="G11:I11"/>
    <mergeCell ref="G12:I12"/>
    <mergeCell ref="G13:I13"/>
  </mergeCells>
  <printOptions horizontalCentered="1"/>
  <pageMargins left="0" right="0" top="0" bottom="0" header="0.31496062992125984" footer="0.31496062992125984"/>
  <pageSetup paperSize="9" scale="63" orientation="portrait" horizontalDpi="4294967293" verticalDpi="300" r:id="rId1"/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اطلاعات متره سمنت برد</vt:lpstr>
      <vt:lpstr>نیاز  سمنت برد در بازه زمانی1 </vt:lpstr>
      <vt:lpstr>نیاز  سمنت برد در بازه زمان (2)</vt:lpstr>
      <vt:lpstr>نیاز  سمنت برد در بازه زمان (3)</vt:lpstr>
      <vt:lpstr>A1</vt:lpstr>
      <vt:lpstr>A2</vt:lpstr>
      <vt:lpstr>سمنت برد داخلی و خارجی</vt:lpstr>
      <vt:lpstr>'اطلاعات متره سمنت برد'!Print_Area</vt:lpstr>
      <vt:lpstr>'سمنت برد داخلی و خارجی'!Print_Area</vt:lpstr>
    </vt:vector>
  </TitlesOfParts>
  <Company>BEHSAZ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</dc:creator>
  <cp:lastModifiedBy>AH</cp:lastModifiedBy>
  <cp:lastPrinted>2010-09-19T12:40:18Z</cp:lastPrinted>
  <dcterms:created xsi:type="dcterms:W3CDTF">2010-08-21T04:53:40Z</dcterms:created>
  <dcterms:modified xsi:type="dcterms:W3CDTF">2010-09-26T11:05:45Z</dcterms:modified>
</cp:coreProperties>
</file>